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Drscz-mllgwf01v\sgl_llg_esid_idf\09_OP-ESID\B_Multisites\AC_ESID-IdF\2026_AC TRAVAUX RELANCE\1- DCE\"/>
    </mc:Choice>
  </mc:AlternateContent>
  <bookViews>
    <workbookView xWindow="0" yWindow="0" windowWidth="28800" windowHeight="12705"/>
  </bookViews>
  <sheets>
    <sheet name="BPU" sheetId="3" r:id="rId1"/>
  </sheets>
  <definedNames>
    <definedName name="_xlnm._FilterDatabase" localSheetId="0" hidden="1">BPU!$A$8:$CD$443</definedName>
    <definedName name="_xlnm.Print_Titles" localSheetId="0">BPU!$5:$8</definedName>
    <definedName name="_xlnm.Print_Area" localSheetId="0">BPU!$A$1:$CD$443</definedName>
  </definedNames>
  <calcPr calcId="162913"/>
</workbook>
</file>

<file path=xl/calcChain.xml><?xml version="1.0" encoding="utf-8"?>
<calcChain xmlns="http://schemas.openxmlformats.org/spreadsheetml/2006/main">
  <c r="CD443" i="3" l="1"/>
  <c r="U443" i="3"/>
  <c r="T443" i="3"/>
  <c r="Q443" i="3"/>
  <c r="P443" i="3"/>
  <c r="O443" i="3"/>
  <c r="N443" i="3"/>
  <c r="M443" i="3"/>
  <c r="AM443" i="3" s="1"/>
  <c r="L443" i="3"/>
  <c r="K443" i="3"/>
  <c r="J443" i="3"/>
  <c r="X443" i="3" s="1"/>
  <c r="I443" i="3"/>
  <c r="R443" i="3" s="1"/>
  <c r="CD442" i="3"/>
  <c r="U442" i="3"/>
  <c r="T442" i="3"/>
  <c r="BS442" i="3" s="1"/>
  <c r="Q442" i="3"/>
  <c r="P442" i="3"/>
  <c r="BB442" i="3" s="1"/>
  <c r="O442" i="3"/>
  <c r="N442" i="3"/>
  <c r="M442" i="3"/>
  <c r="L442" i="3"/>
  <c r="K442" i="3"/>
  <c r="AB442" i="3" s="1"/>
  <c r="J442" i="3"/>
  <c r="X442" i="3" s="1"/>
  <c r="I442" i="3"/>
  <c r="R442" i="3" s="1"/>
  <c r="CD441" i="3"/>
  <c r="U441" i="3"/>
  <c r="T441" i="3"/>
  <c r="BS441" i="3" s="1"/>
  <c r="Q441" i="3"/>
  <c r="BF441" i="3" s="1"/>
  <c r="P441" i="3"/>
  <c r="BA441" i="3" s="1"/>
  <c r="O441" i="3"/>
  <c r="N441" i="3"/>
  <c r="M441" i="3"/>
  <c r="AL441" i="3" s="1"/>
  <c r="L441" i="3"/>
  <c r="K441" i="3"/>
  <c r="J441" i="3"/>
  <c r="I441" i="3"/>
  <c r="R441" i="3" s="1"/>
  <c r="CD440" i="3"/>
  <c r="U440" i="3"/>
  <c r="T440" i="3"/>
  <c r="Q440" i="3"/>
  <c r="BF440" i="3" s="1"/>
  <c r="P440" i="3"/>
  <c r="O440" i="3"/>
  <c r="N440" i="3"/>
  <c r="M440" i="3"/>
  <c r="AL440" i="3" s="1"/>
  <c r="L440" i="3"/>
  <c r="K440" i="3"/>
  <c r="J440" i="3"/>
  <c r="W440" i="3" s="1"/>
  <c r="I440" i="3"/>
  <c r="R440" i="3" s="1"/>
  <c r="CD439" i="3"/>
  <c r="U439" i="3"/>
  <c r="T439" i="3"/>
  <c r="BS439" i="3" s="1"/>
  <c r="Q439" i="3"/>
  <c r="BF439" i="3" s="1"/>
  <c r="P439" i="3"/>
  <c r="BB439" i="3" s="1"/>
  <c r="O439" i="3"/>
  <c r="N439" i="3"/>
  <c r="AQ439" i="3" s="1"/>
  <c r="M439" i="3"/>
  <c r="L439" i="3"/>
  <c r="K439" i="3"/>
  <c r="J439" i="3"/>
  <c r="X439" i="3" s="1"/>
  <c r="I439" i="3"/>
  <c r="R439" i="3" s="1"/>
  <c r="CD438" i="3"/>
  <c r="U438" i="3"/>
  <c r="T438" i="3"/>
  <c r="BS438" i="3" s="1"/>
  <c r="Q438" i="3"/>
  <c r="P438" i="3"/>
  <c r="O438" i="3"/>
  <c r="N438" i="3"/>
  <c r="M438" i="3"/>
  <c r="AM438" i="3" s="1"/>
  <c r="L438" i="3"/>
  <c r="K438" i="3"/>
  <c r="J438" i="3"/>
  <c r="I438" i="3"/>
  <c r="R438" i="3" s="1"/>
  <c r="CD437" i="3"/>
  <c r="U437" i="3"/>
  <c r="T437" i="3"/>
  <c r="BS437" i="3" s="1"/>
  <c r="Q437" i="3"/>
  <c r="BF437" i="3" s="1"/>
  <c r="P437" i="3"/>
  <c r="BB437" i="3" s="1"/>
  <c r="O437" i="3"/>
  <c r="N437" i="3"/>
  <c r="M437" i="3"/>
  <c r="AM437" i="3" s="1"/>
  <c r="L437" i="3"/>
  <c r="K437" i="3"/>
  <c r="J437" i="3"/>
  <c r="X437" i="3" s="1"/>
  <c r="I437" i="3"/>
  <c r="R437" i="3" s="1"/>
  <c r="E436" i="3"/>
  <c r="CD435" i="3"/>
  <c r="U435" i="3"/>
  <c r="T435" i="3"/>
  <c r="Q435" i="3"/>
  <c r="BF435" i="3" s="1"/>
  <c r="P435" i="3"/>
  <c r="O435" i="3"/>
  <c r="N435" i="3"/>
  <c r="AQ435" i="3" s="1"/>
  <c r="M435" i="3"/>
  <c r="L435" i="3"/>
  <c r="K435" i="3"/>
  <c r="AB435" i="3" s="1"/>
  <c r="J435" i="3"/>
  <c r="X435" i="3" s="1"/>
  <c r="I435" i="3"/>
  <c r="R435" i="3" s="1"/>
  <c r="BI435" i="3" s="1"/>
  <c r="CD434" i="3"/>
  <c r="U434" i="3"/>
  <c r="T434" i="3"/>
  <c r="BS434" i="3" s="1"/>
  <c r="Q434" i="3"/>
  <c r="P434" i="3"/>
  <c r="BB434" i="3" s="1"/>
  <c r="O434" i="3"/>
  <c r="N434" i="3"/>
  <c r="AQ434" i="3" s="1"/>
  <c r="M434" i="3"/>
  <c r="AM434" i="3" s="1"/>
  <c r="L434" i="3"/>
  <c r="K434" i="3"/>
  <c r="J434" i="3"/>
  <c r="I434" i="3"/>
  <c r="R434" i="3" s="1"/>
  <c r="CD433" i="3"/>
  <c r="U433" i="3"/>
  <c r="T433" i="3"/>
  <c r="BS433" i="3" s="1"/>
  <c r="Q433" i="3"/>
  <c r="BF433" i="3" s="1"/>
  <c r="P433" i="3"/>
  <c r="BA433" i="3" s="1"/>
  <c r="O433" i="3"/>
  <c r="N433" i="3"/>
  <c r="AQ433" i="3" s="1"/>
  <c r="M433" i="3"/>
  <c r="AM433" i="3" s="1"/>
  <c r="L433" i="3"/>
  <c r="K433" i="3"/>
  <c r="AB433" i="3" s="1"/>
  <c r="J433" i="3"/>
  <c r="I433" i="3"/>
  <c r="R433" i="3" s="1"/>
  <c r="CD432" i="3"/>
  <c r="U432" i="3"/>
  <c r="T432" i="3"/>
  <c r="BS432" i="3" s="1"/>
  <c r="Q432" i="3"/>
  <c r="BF432" i="3" s="1"/>
  <c r="P432" i="3"/>
  <c r="O432" i="3"/>
  <c r="N432" i="3"/>
  <c r="AQ432" i="3" s="1"/>
  <c r="M432" i="3"/>
  <c r="AL432" i="3" s="1"/>
  <c r="L432" i="3"/>
  <c r="K432" i="3"/>
  <c r="J432" i="3"/>
  <c r="I432" i="3"/>
  <c r="R432" i="3" s="1"/>
  <c r="CD431" i="3"/>
  <c r="U431" i="3"/>
  <c r="T431" i="3"/>
  <c r="Q431" i="3"/>
  <c r="P431" i="3"/>
  <c r="O431" i="3"/>
  <c r="N431" i="3"/>
  <c r="AQ431" i="3" s="1"/>
  <c r="M431" i="3"/>
  <c r="AM431" i="3" s="1"/>
  <c r="L431" i="3"/>
  <c r="K431" i="3"/>
  <c r="J431" i="3"/>
  <c r="X431" i="3" s="1"/>
  <c r="I431" i="3"/>
  <c r="R431" i="3" s="1"/>
  <c r="CD430" i="3"/>
  <c r="U430" i="3"/>
  <c r="T430" i="3"/>
  <c r="BS430" i="3" s="1"/>
  <c r="Q430" i="3"/>
  <c r="P430" i="3"/>
  <c r="O430" i="3"/>
  <c r="N430" i="3"/>
  <c r="M430" i="3"/>
  <c r="AL430" i="3" s="1"/>
  <c r="L430" i="3"/>
  <c r="K430" i="3"/>
  <c r="J430" i="3"/>
  <c r="W430" i="3" s="1"/>
  <c r="I430" i="3"/>
  <c r="R430" i="3" s="1"/>
  <c r="CD429" i="3"/>
  <c r="U429" i="3"/>
  <c r="T429" i="3"/>
  <c r="BS429" i="3" s="1"/>
  <c r="Q429" i="3"/>
  <c r="P429" i="3"/>
  <c r="BB429" i="3" s="1"/>
  <c r="O429" i="3"/>
  <c r="N429" i="3"/>
  <c r="M429" i="3"/>
  <c r="L429" i="3"/>
  <c r="K429" i="3"/>
  <c r="AB429" i="3" s="1"/>
  <c r="J429" i="3"/>
  <c r="W429" i="3" s="1"/>
  <c r="I429" i="3"/>
  <c r="R429" i="3" s="1"/>
  <c r="CD428" i="3"/>
  <c r="U428" i="3"/>
  <c r="T428" i="3"/>
  <c r="Q428" i="3"/>
  <c r="BF428" i="3" s="1"/>
  <c r="P428" i="3"/>
  <c r="BA428" i="3" s="1"/>
  <c r="O428" i="3"/>
  <c r="N428" i="3"/>
  <c r="M428" i="3"/>
  <c r="AM428" i="3" s="1"/>
  <c r="L428" i="3"/>
  <c r="K428" i="3"/>
  <c r="J428" i="3"/>
  <c r="X428" i="3" s="1"/>
  <c r="I428" i="3"/>
  <c r="R428" i="3" s="1"/>
  <c r="BI428" i="3" s="1"/>
  <c r="CD427" i="3"/>
  <c r="U427" i="3"/>
  <c r="T427" i="3"/>
  <c r="BS427" i="3" s="1"/>
  <c r="Q427" i="3"/>
  <c r="P427" i="3"/>
  <c r="BA427" i="3" s="1"/>
  <c r="O427" i="3"/>
  <c r="N427" i="3"/>
  <c r="M427" i="3"/>
  <c r="L427" i="3"/>
  <c r="K427" i="3"/>
  <c r="AB427" i="3" s="1"/>
  <c r="J427" i="3"/>
  <c r="X427" i="3" s="1"/>
  <c r="I427" i="3"/>
  <c r="R427" i="3" s="1"/>
  <c r="CD426" i="3"/>
  <c r="U426" i="3"/>
  <c r="T426" i="3"/>
  <c r="BS426" i="3" s="1"/>
  <c r="Q426" i="3"/>
  <c r="BF426" i="3" s="1"/>
  <c r="P426" i="3"/>
  <c r="BB426" i="3" s="1"/>
  <c r="O426" i="3"/>
  <c r="N426" i="3"/>
  <c r="AQ426" i="3" s="1"/>
  <c r="M426" i="3"/>
  <c r="AL426" i="3" s="1"/>
  <c r="L426" i="3"/>
  <c r="K426" i="3"/>
  <c r="AB426" i="3" s="1"/>
  <c r="J426" i="3"/>
  <c r="X426" i="3" s="1"/>
  <c r="I426" i="3"/>
  <c r="R426" i="3" s="1"/>
  <c r="E425" i="3"/>
  <c r="CD424" i="3"/>
  <c r="U424" i="3"/>
  <c r="T424" i="3"/>
  <c r="BS424" i="3" s="1"/>
  <c r="Q424" i="3"/>
  <c r="P424" i="3"/>
  <c r="O424" i="3"/>
  <c r="N424" i="3"/>
  <c r="M424" i="3"/>
  <c r="AM424" i="3" s="1"/>
  <c r="L424" i="3"/>
  <c r="K424" i="3"/>
  <c r="J424" i="3"/>
  <c r="X424" i="3" s="1"/>
  <c r="I424" i="3"/>
  <c r="R424" i="3" s="1"/>
  <c r="E423" i="3"/>
  <c r="CD422" i="3"/>
  <c r="U422" i="3"/>
  <c r="T422" i="3"/>
  <c r="BS422" i="3" s="1"/>
  <c r="Q422" i="3"/>
  <c r="BF422" i="3" s="1"/>
  <c r="P422" i="3"/>
  <c r="BB422" i="3" s="1"/>
  <c r="O422" i="3"/>
  <c r="N422" i="3"/>
  <c r="AQ422" i="3" s="1"/>
  <c r="M422" i="3"/>
  <c r="L422" i="3"/>
  <c r="K422" i="3"/>
  <c r="AB422" i="3" s="1"/>
  <c r="J422" i="3"/>
  <c r="W422" i="3" s="1"/>
  <c r="I422" i="3"/>
  <c r="R422" i="3" s="1"/>
  <c r="CD421" i="3"/>
  <c r="U421" i="3"/>
  <c r="T421" i="3"/>
  <c r="Q421" i="3"/>
  <c r="P421" i="3"/>
  <c r="O421" i="3"/>
  <c r="N421" i="3"/>
  <c r="AQ421" i="3" s="1"/>
  <c r="M421" i="3"/>
  <c r="AL421" i="3" s="1"/>
  <c r="L421" i="3"/>
  <c r="K421" i="3"/>
  <c r="AB421" i="3" s="1"/>
  <c r="J421" i="3"/>
  <c r="X421" i="3" s="1"/>
  <c r="I421" i="3"/>
  <c r="R421" i="3" s="1"/>
  <c r="E420" i="3"/>
  <c r="E419" i="3"/>
  <c r="E418" i="3"/>
  <c r="CD417" i="3"/>
  <c r="U417" i="3"/>
  <c r="T417" i="3"/>
  <c r="BS417" i="3" s="1"/>
  <c r="Q417" i="3"/>
  <c r="P417" i="3"/>
  <c r="BB417" i="3" s="1"/>
  <c r="O417" i="3"/>
  <c r="N417" i="3"/>
  <c r="M417" i="3"/>
  <c r="AM417" i="3" s="1"/>
  <c r="L417" i="3"/>
  <c r="K417" i="3"/>
  <c r="AB417" i="3" s="1"/>
  <c r="J417" i="3"/>
  <c r="W417" i="3" s="1"/>
  <c r="I417" i="3"/>
  <c r="R417" i="3" s="1"/>
  <c r="E416" i="3"/>
  <c r="CD415" i="3"/>
  <c r="U415" i="3"/>
  <c r="T415" i="3"/>
  <c r="BS415" i="3" s="1"/>
  <c r="Q415" i="3"/>
  <c r="P415" i="3"/>
  <c r="BB415" i="3" s="1"/>
  <c r="O415" i="3"/>
  <c r="N415" i="3"/>
  <c r="AQ415" i="3" s="1"/>
  <c r="M415" i="3"/>
  <c r="L415" i="3"/>
  <c r="K415" i="3"/>
  <c r="AB415" i="3" s="1"/>
  <c r="J415" i="3"/>
  <c r="X415" i="3" s="1"/>
  <c r="I415" i="3"/>
  <c r="R415" i="3" s="1"/>
  <c r="CD414" i="3"/>
  <c r="U414" i="3"/>
  <c r="T414" i="3"/>
  <c r="BS414" i="3" s="1"/>
  <c r="Q414" i="3"/>
  <c r="BF414" i="3" s="1"/>
  <c r="P414" i="3"/>
  <c r="O414" i="3"/>
  <c r="N414" i="3"/>
  <c r="M414" i="3"/>
  <c r="AM414" i="3" s="1"/>
  <c r="L414" i="3"/>
  <c r="K414" i="3"/>
  <c r="AB414" i="3" s="1"/>
  <c r="J414" i="3"/>
  <c r="W414" i="3" s="1"/>
  <c r="I414" i="3"/>
  <c r="R414" i="3" s="1"/>
  <c r="CD413" i="3"/>
  <c r="U413" i="3"/>
  <c r="T413" i="3"/>
  <c r="Q413" i="3"/>
  <c r="P413" i="3"/>
  <c r="BB413" i="3" s="1"/>
  <c r="O413" i="3"/>
  <c r="N413" i="3"/>
  <c r="M413" i="3"/>
  <c r="AM413" i="3" s="1"/>
  <c r="L413" i="3"/>
  <c r="K413" i="3"/>
  <c r="AB413" i="3" s="1"/>
  <c r="J413" i="3"/>
  <c r="I413" i="3"/>
  <c r="R413" i="3" s="1"/>
  <c r="CD412" i="3"/>
  <c r="U412" i="3"/>
  <c r="T412" i="3"/>
  <c r="BS412" i="3" s="1"/>
  <c r="Q412" i="3"/>
  <c r="BF412" i="3" s="1"/>
  <c r="P412" i="3"/>
  <c r="BA412" i="3" s="1"/>
  <c r="O412" i="3"/>
  <c r="N412" i="3"/>
  <c r="AQ412" i="3" s="1"/>
  <c r="M412" i="3"/>
  <c r="AL412" i="3" s="1"/>
  <c r="L412" i="3"/>
  <c r="K412" i="3"/>
  <c r="J412" i="3"/>
  <c r="I412" i="3"/>
  <c r="R412" i="3" s="1"/>
  <c r="CD411" i="3"/>
  <c r="U411" i="3"/>
  <c r="T411" i="3"/>
  <c r="Q411" i="3"/>
  <c r="P411" i="3"/>
  <c r="O411" i="3"/>
  <c r="N411" i="3"/>
  <c r="AQ411" i="3" s="1"/>
  <c r="M411" i="3"/>
  <c r="L411" i="3"/>
  <c r="K411" i="3"/>
  <c r="J411" i="3"/>
  <c r="X411" i="3" s="1"/>
  <c r="I411" i="3"/>
  <c r="R411" i="3" s="1"/>
  <c r="CD410" i="3"/>
  <c r="U410" i="3"/>
  <c r="T410" i="3"/>
  <c r="BS410" i="3" s="1"/>
  <c r="Q410" i="3"/>
  <c r="P410" i="3"/>
  <c r="O410" i="3"/>
  <c r="N410" i="3"/>
  <c r="AQ410" i="3" s="1"/>
  <c r="M410" i="3"/>
  <c r="AM410" i="3" s="1"/>
  <c r="L410" i="3"/>
  <c r="K410" i="3"/>
  <c r="AB410" i="3" s="1"/>
  <c r="J410" i="3"/>
  <c r="I410" i="3"/>
  <c r="R410" i="3" s="1"/>
  <c r="CD409" i="3"/>
  <c r="U409" i="3"/>
  <c r="T409" i="3"/>
  <c r="BS409" i="3" s="1"/>
  <c r="Q409" i="3"/>
  <c r="BF409" i="3" s="1"/>
  <c r="P409" i="3"/>
  <c r="O409" i="3"/>
  <c r="N409" i="3"/>
  <c r="AQ409" i="3" s="1"/>
  <c r="M409" i="3"/>
  <c r="L409" i="3"/>
  <c r="K409" i="3"/>
  <c r="J409" i="3"/>
  <c r="X409" i="3" s="1"/>
  <c r="I409" i="3"/>
  <c r="R409" i="3" s="1"/>
  <c r="CD408" i="3"/>
  <c r="U408" i="3"/>
  <c r="T408" i="3"/>
  <c r="BS408" i="3" s="1"/>
  <c r="Q408" i="3"/>
  <c r="BF408" i="3" s="1"/>
  <c r="P408" i="3"/>
  <c r="BB408" i="3" s="1"/>
  <c r="O408" i="3"/>
  <c r="N408" i="3"/>
  <c r="AQ408" i="3" s="1"/>
  <c r="M408" i="3"/>
  <c r="AM408" i="3" s="1"/>
  <c r="L408" i="3"/>
  <c r="K408" i="3"/>
  <c r="AB408" i="3" s="1"/>
  <c r="J408" i="3"/>
  <c r="I408" i="3"/>
  <c r="R408" i="3" s="1"/>
  <c r="CD407" i="3"/>
  <c r="U407" i="3"/>
  <c r="T407" i="3"/>
  <c r="BS407" i="3" s="1"/>
  <c r="Q407" i="3"/>
  <c r="BF407" i="3" s="1"/>
  <c r="P407" i="3"/>
  <c r="BA407" i="3" s="1"/>
  <c r="O407" i="3"/>
  <c r="N407" i="3"/>
  <c r="M407" i="3"/>
  <c r="AM407" i="3" s="1"/>
  <c r="L407" i="3"/>
  <c r="K407" i="3"/>
  <c r="AB407" i="3" s="1"/>
  <c r="J407" i="3"/>
  <c r="I407" i="3"/>
  <c r="R407" i="3" s="1"/>
  <c r="E406" i="3"/>
  <c r="CD405" i="3"/>
  <c r="U405" i="3"/>
  <c r="T405" i="3"/>
  <c r="BS405" i="3" s="1"/>
  <c r="Q405" i="3"/>
  <c r="BF405" i="3" s="1"/>
  <c r="P405" i="3"/>
  <c r="BB405" i="3" s="1"/>
  <c r="O405" i="3"/>
  <c r="N405" i="3"/>
  <c r="M405" i="3"/>
  <c r="L405" i="3"/>
  <c r="K405" i="3"/>
  <c r="J405" i="3"/>
  <c r="I405" i="3"/>
  <c r="R405" i="3" s="1"/>
  <c r="BI405" i="3" s="1"/>
  <c r="CD404" i="3"/>
  <c r="U404" i="3"/>
  <c r="T404" i="3"/>
  <c r="BS404" i="3" s="1"/>
  <c r="Q404" i="3"/>
  <c r="BF404" i="3" s="1"/>
  <c r="P404" i="3"/>
  <c r="BB404" i="3" s="1"/>
  <c r="O404" i="3"/>
  <c r="N404" i="3"/>
  <c r="AQ404" i="3" s="1"/>
  <c r="M404" i="3"/>
  <c r="AM404" i="3" s="1"/>
  <c r="L404" i="3"/>
  <c r="K404" i="3"/>
  <c r="AB404" i="3" s="1"/>
  <c r="J404" i="3"/>
  <c r="W404" i="3" s="1"/>
  <c r="I404" i="3"/>
  <c r="R404" i="3" s="1"/>
  <c r="CD403" i="3"/>
  <c r="U403" i="3"/>
  <c r="T403" i="3"/>
  <c r="Q403" i="3"/>
  <c r="P403" i="3"/>
  <c r="BA403" i="3" s="1"/>
  <c r="O403" i="3"/>
  <c r="N403" i="3"/>
  <c r="M403" i="3"/>
  <c r="AL403" i="3" s="1"/>
  <c r="L403" i="3"/>
  <c r="K403" i="3"/>
  <c r="AB403" i="3" s="1"/>
  <c r="J403" i="3"/>
  <c r="W403" i="3" s="1"/>
  <c r="I403" i="3"/>
  <c r="R403" i="3" s="1"/>
  <c r="CD402" i="3"/>
  <c r="U402" i="3"/>
  <c r="T402" i="3"/>
  <c r="Q402" i="3"/>
  <c r="P402" i="3"/>
  <c r="O402" i="3"/>
  <c r="N402" i="3"/>
  <c r="AQ402" i="3" s="1"/>
  <c r="M402" i="3"/>
  <c r="AM402" i="3" s="1"/>
  <c r="L402" i="3"/>
  <c r="K402" i="3"/>
  <c r="J402" i="3"/>
  <c r="X402" i="3" s="1"/>
  <c r="I402" i="3"/>
  <c r="R402" i="3" s="1"/>
  <c r="CD401" i="3"/>
  <c r="U401" i="3"/>
  <c r="T401" i="3"/>
  <c r="Q401" i="3"/>
  <c r="P401" i="3"/>
  <c r="BA401" i="3" s="1"/>
  <c r="O401" i="3"/>
  <c r="N401" i="3"/>
  <c r="M401" i="3"/>
  <c r="AL401" i="3" s="1"/>
  <c r="L401" i="3"/>
  <c r="K401" i="3"/>
  <c r="AB401" i="3" s="1"/>
  <c r="J401" i="3"/>
  <c r="I401" i="3"/>
  <c r="R401" i="3" s="1"/>
  <c r="CD400" i="3"/>
  <c r="U400" i="3"/>
  <c r="T400" i="3"/>
  <c r="Q400" i="3"/>
  <c r="P400" i="3"/>
  <c r="BB400" i="3" s="1"/>
  <c r="O400" i="3"/>
  <c r="N400" i="3"/>
  <c r="M400" i="3"/>
  <c r="AM400" i="3" s="1"/>
  <c r="L400" i="3"/>
  <c r="K400" i="3"/>
  <c r="J400" i="3"/>
  <c r="W400" i="3" s="1"/>
  <c r="I400" i="3"/>
  <c r="R400" i="3" s="1"/>
  <c r="CD399" i="3"/>
  <c r="U399" i="3"/>
  <c r="T399" i="3"/>
  <c r="BS399" i="3" s="1"/>
  <c r="Q399" i="3"/>
  <c r="BF399" i="3" s="1"/>
  <c r="P399" i="3"/>
  <c r="BA399" i="3" s="1"/>
  <c r="O399" i="3"/>
  <c r="N399" i="3"/>
  <c r="M399" i="3"/>
  <c r="AM399" i="3" s="1"/>
  <c r="L399" i="3"/>
  <c r="K399" i="3"/>
  <c r="J399" i="3"/>
  <c r="I399" i="3"/>
  <c r="R399" i="3" s="1"/>
  <c r="CD398" i="3"/>
  <c r="U398" i="3"/>
  <c r="T398" i="3"/>
  <c r="Q398" i="3"/>
  <c r="BF398" i="3" s="1"/>
  <c r="P398" i="3"/>
  <c r="BB398" i="3" s="1"/>
  <c r="O398" i="3"/>
  <c r="N398" i="3"/>
  <c r="AQ398" i="3" s="1"/>
  <c r="M398" i="3"/>
  <c r="AM398" i="3" s="1"/>
  <c r="L398" i="3"/>
  <c r="K398" i="3"/>
  <c r="J398" i="3"/>
  <c r="I398" i="3"/>
  <c r="R398" i="3" s="1"/>
  <c r="CD397" i="3"/>
  <c r="U397" i="3"/>
  <c r="T397" i="3"/>
  <c r="Q397" i="3"/>
  <c r="P397" i="3"/>
  <c r="O397" i="3"/>
  <c r="N397" i="3"/>
  <c r="AQ397" i="3" s="1"/>
  <c r="M397" i="3"/>
  <c r="L397" i="3"/>
  <c r="K397" i="3"/>
  <c r="J397" i="3"/>
  <c r="W397" i="3" s="1"/>
  <c r="I397" i="3"/>
  <c r="R397" i="3" s="1"/>
  <c r="E396" i="3"/>
  <c r="E395" i="3"/>
  <c r="CD394" i="3"/>
  <c r="U394" i="3"/>
  <c r="T394" i="3"/>
  <c r="BS394" i="3" s="1"/>
  <c r="Q394" i="3"/>
  <c r="BF394" i="3" s="1"/>
  <c r="P394" i="3"/>
  <c r="BB394" i="3" s="1"/>
  <c r="O394" i="3"/>
  <c r="N394" i="3"/>
  <c r="AQ394" i="3" s="1"/>
  <c r="M394" i="3"/>
  <c r="L394" i="3"/>
  <c r="K394" i="3"/>
  <c r="J394" i="3"/>
  <c r="W394" i="3" s="1"/>
  <c r="I394" i="3"/>
  <c r="R394" i="3" s="1"/>
  <c r="CD393" i="3"/>
  <c r="U393" i="3"/>
  <c r="T393" i="3"/>
  <c r="BS393" i="3" s="1"/>
  <c r="Q393" i="3"/>
  <c r="P393" i="3"/>
  <c r="BB393" i="3" s="1"/>
  <c r="O393" i="3"/>
  <c r="N393" i="3"/>
  <c r="M393" i="3"/>
  <c r="L393" i="3"/>
  <c r="K393" i="3"/>
  <c r="J393" i="3"/>
  <c r="X393" i="3" s="1"/>
  <c r="I393" i="3"/>
  <c r="R393" i="3" s="1"/>
  <c r="E392" i="3"/>
  <c r="CD391" i="3"/>
  <c r="U391" i="3"/>
  <c r="T391" i="3"/>
  <c r="Q391" i="3"/>
  <c r="P391" i="3"/>
  <c r="BA391" i="3" s="1"/>
  <c r="O391" i="3"/>
  <c r="N391" i="3"/>
  <c r="AQ391" i="3" s="1"/>
  <c r="M391" i="3"/>
  <c r="L391" i="3"/>
  <c r="K391" i="3"/>
  <c r="J391" i="3"/>
  <c r="W391" i="3" s="1"/>
  <c r="I391" i="3"/>
  <c r="R391" i="3" s="1"/>
  <c r="CD390" i="3"/>
  <c r="U390" i="3"/>
  <c r="T390" i="3"/>
  <c r="BS390" i="3" s="1"/>
  <c r="Q390" i="3"/>
  <c r="BF390" i="3" s="1"/>
  <c r="P390" i="3"/>
  <c r="BA390" i="3" s="1"/>
  <c r="O390" i="3"/>
  <c r="N390" i="3"/>
  <c r="M390" i="3"/>
  <c r="L390" i="3"/>
  <c r="K390" i="3"/>
  <c r="AB390" i="3" s="1"/>
  <c r="J390" i="3"/>
  <c r="I390" i="3"/>
  <c r="R390" i="3" s="1"/>
  <c r="BI390" i="3" s="1"/>
  <c r="CD389" i="3"/>
  <c r="U389" i="3"/>
  <c r="T389" i="3"/>
  <c r="BS389" i="3" s="1"/>
  <c r="Q389" i="3"/>
  <c r="P389" i="3"/>
  <c r="BB389" i="3" s="1"/>
  <c r="O389" i="3"/>
  <c r="N389" i="3"/>
  <c r="AQ389" i="3" s="1"/>
  <c r="M389" i="3"/>
  <c r="AL389" i="3" s="1"/>
  <c r="L389" i="3"/>
  <c r="K389" i="3"/>
  <c r="J389" i="3"/>
  <c r="W389" i="3" s="1"/>
  <c r="I389" i="3"/>
  <c r="R389" i="3" s="1"/>
  <c r="E388" i="3"/>
  <c r="D388" i="3"/>
  <c r="D392" i="3" s="1"/>
  <c r="D393" i="3" s="1"/>
  <c r="D394" i="3" s="1"/>
  <c r="E387" i="3"/>
  <c r="CD386" i="3"/>
  <c r="U386" i="3"/>
  <c r="T386" i="3"/>
  <c r="Q386" i="3"/>
  <c r="BF386" i="3" s="1"/>
  <c r="P386" i="3"/>
  <c r="BA386" i="3" s="1"/>
  <c r="O386" i="3"/>
  <c r="N386" i="3"/>
  <c r="AQ386" i="3" s="1"/>
  <c r="M386" i="3"/>
  <c r="L386" i="3"/>
  <c r="K386" i="3"/>
  <c r="J386" i="3"/>
  <c r="W386" i="3" s="1"/>
  <c r="I386" i="3"/>
  <c r="R386" i="3" s="1"/>
  <c r="CD385" i="3"/>
  <c r="U385" i="3"/>
  <c r="T385" i="3"/>
  <c r="Q385" i="3"/>
  <c r="P385" i="3"/>
  <c r="BB385" i="3" s="1"/>
  <c r="O385" i="3"/>
  <c r="N385" i="3"/>
  <c r="AQ385" i="3" s="1"/>
  <c r="M385" i="3"/>
  <c r="AM385" i="3" s="1"/>
  <c r="L385" i="3"/>
  <c r="K385" i="3"/>
  <c r="J385" i="3"/>
  <c r="X385" i="3" s="1"/>
  <c r="I385" i="3"/>
  <c r="R385" i="3" s="1"/>
  <c r="CD384" i="3"/>
  <c r="U384" i="3"/>
  <c r="T384" i="3"/>
  <c r="Q384" i="3"/>
  <c r="P384" i="3"/>
  <c r="BB384" i="3" s="1"/>
  <c r="O384" i="3"/>
  <c r="N384" i="3"/>
  <c r="M384" i="3"/>
  <c r="AM384" i="3" s="1"/>
  <c r="L384" i="3"/>
  <c r="K384" i="3"/>
  <c r="AB384" i="3" s="1"/>
  <c r="J384" i="3"/>
  <c r="I384" i="3"/>
  <c r="R384" i="3" s="1"/>
  <c r="CD383" i="3"/>
  <c r="U383" i="3"/>
  <c r="T383" i="3"/>
  <c r="Q383" i="3"/>
  <c r="BF383" i="3" s="1"/>
  <c r="P383" i="3"/>
  <c r="BB383" i="3" s="1"/>
  <c r="O383" i="3"/>
  <c r="N383" i="3"/>
  <c r="AQ383" i="3" s="1"/>
  <c r="M383" i="3"/>
  <c r="L383" i="3"/>
  <c r="K383" i="3"/>
  <c r="AB383" i="3" s="1"/>
  <c r="J383" i="3"/>
  <c r="X383" i="3" s="1"/>
  <c r="I383" i="3"/>
  <c r="R383" i="3" s="1"/>
  <c r="BI383" i="3" s="1"/>
  <c r="BK383" i="3" s="1"/>
  <c r="CD382" i="3"/>
  <c r="U382" i="3"/>
  <c r="T382" i="3"/>
  <c r="BS382" i="3" s="1"/>
  <c r="Q382" i="3"/>
  <c r="P382" i="3"/>
  <c r="BB382" i="3" s="1"/>
  <c r="O382" i="3"/>
  <c r="N382" i="3"/>
  <c r="M382" i="3"/>
  <c r="AM382" i="3" s="1"/>
  <c r="L382" i="3"/>
  <c r="K382" i="3"/>
  <c r="J382" i="3"/>
  <c r="I382" i="3"/>
  <c r="R382" i="3" s="1"/>
  <c r="BI382" i="3" s="1"/>
  <c r="CD381" i="3"/>
  <c r="U381" i="3"/>
  <c r="T381" i="3"/>
  <c r="Q381" i="3"/>
  <c r="BF381" i="3" s="1"/>
  <c r="P381" i="3"/>
  <c r="O381" i="3"/>
  <c r="N381" i="3"/>
  <c r="AQ381" i="3" s="1"/>
  <c r="M381" i="3"/>
  <c r="AM381" i="3" s="1"/>
  <c r="L381" i="3"/>
  <c r="K381" i="3"/>
  <c r="AB381" i="3" s="1"/>
  <c r="J381" i="3"/>
  <c r="X381" i="3" s="1"/>
  <c r="I381" i="3"/>
  <c r="R381" i="3" s="1"/>
  <c r="CD380" i="3"/>
  <c r="U380" i="3"/>
  <c r="T380" i="3"/>
  <c r="BS380" i="3" s="1"/>
  <c r="Q380" i="3"/>
  <c r="P380" i="3"/>
  <c r="BA380" i="3" s="1"/>
  <c r="O380" i="3"/>
  <c r="N380" i="3"/>
  <c r="M380" i="3"/>
  <c r="AM380" i="3" s="1"/>
  <c r="L380" i="3"/>
  <c r="K380" i="3"/>
  <c r="J380" i="3"/>
  <c r="W380" i="3" s="1"/>
  <c r="I380" i="3"/>
  <c r="R380" i="3" s="1"/>
  <c r="CD379" i="3"/>
  <c r="U379" i="3"/>
  <c r="T379" i="3"/>
  <c r="Q379" i="3"/>
  <c r="BF379" i="3" s="1"/>
  <c r="P379" i="3"/>
  <c r="BB379" i="3" s="1"/>
  <c r="O379" i="3"/>
  <c r="N379" i="3"/>
  <c r="AQ379" i="3" s="1"/>
  <c r="M379" i="3"/>
  <c r="L379" i="3"/>
  <c r="K379" i="3"/>
  <c r="AB379" i="3" s="1"/>
  <c r="J379" i="3"/>
  <c r="X379" i="3" s="1"/>
  <c r="I379" i="3"/>
  <c r="R379" i="3" s="1"/>
  <c r="BI379" i="3" s="1"/>
  <c r="CD378" i="3"/>
  <c r="U378" i="3"/>
  <c r="T378" i="3"/>
  <c r="BS378" i="3" s="1"/>
  <c r="Q378" i="3"/>
  <c r="P378" i="3"/>
  <c r="BB378" i="3" s="1"/>
  <c r="O378" i="3"/>
  <c r="N378" i="3"/>
  <c r="M378" i="3"/>
  <c r="AL378" i="3" s="1"/>
  <c r="L378" i="3"/>
  <c r="K378" i="3"/>
  <c r="J378" i="3"/>
  <c r="I378" i="3"/>
  <c r="R378" i="3" s="1"/>
  <c r="CD377" i="3"/>
  <c r="U377" i="3"/>
  <c r="T377" i="3"/>
  <c r="Q377" i="3"/>
  <c r="P377" i="3"/>
  <c r="O377" i="3"/>
  <c r="N377" i="3"/>
  <c r="AQ377" i="3" s="1"/>
  <c r="M377" i="3"/>
  <c r="AM377" i="3" s="1"/>
  <c r="L377" i="3"/>
  <c r="K377" i="3"/>
  <c r="J377" i="3"/>
  <c r="X377" i="3" s="1"/>
  <c r="I377" i="3"/>
  <c r="R377" i="3" s="1"/>
  <c r="CD376" i="3"/>
  <c r="U376" i="3"/>
  <c r="T376" i="3"/>
  <c r="Q376" i="3"/>
  <c r="P376" i="3"/>
  <c r="BB376" i="3" s="1"/>
  <c r="O376" i="3"/>
  <c r="N376" i="3"/>
  <c r="M376" i="3"/>
  <c r="AM376" i="3" s="1"/>
  <c r="L376" i="3"/>
  <c r="K376" i="3"/>
  <c r="AB376" i="3" s="1"/>
  <c r="J376" i="3"/>
  <c r="I376" i="3"/>
  <c r="R376" i="3" s="1"/>
  <c r="CD375" i="3"/>
  <c r="U375" i="3"/>
  <c r="T375" i="3"/>
  <c r="BS375" i="3" s="1"/>
  <c r="Q375" i="3"/>
  <c r="BF375" i="3" s="1"/>
  <c r="P375" i="3"/>
  <c r="BB375" i="3" s="1"/>
  <c r="O375" i="3"/>
  <c r="N375" i="3"/>
  <c r="AQ375" i="3" s="1"/>
  <c r="M375" i="3"/>
  <c r="L375" i="3"/>
  <c r="K375" i="3"/>
  <c r="J375" i="3"/>
  <c r="X375" i="3" s="1"/>
  <c r="I375" i="3"/>
  <c r="R375" i="3" s="1"/>
  <c r="E374" i="3"/>
  <c r="CD373" i="3"/>
  <c r="U373" i="3"/>
  <c r="T373" i="3"/>
  <c r="BS373" i="3" s="1"/>
  <c r="Q373" i="3"/>
  <c r="P373" i="3"/>
  <c r="BB373" i="3" s="1"/>
  <c r="O373" i="3"/>
  <c r="N373" i="3"/>
  <c r="AQ373" i="3" s="1"/>
  <c r="M373" i="3"/>
  <c r="L373" i="3"/>
  <c r="K373" i="3"/>
  <c r="J373" i="3"/>
  <c r="X373" i="3" s="1"/>
  <c r="I373" i="3"/>
  <c r="R373" i="3" s="1"/>
  <c r="CD372" i="3"/>
  <c r="U372" i="3"/>
  <c r="T372" i="3"/>
  <c r="Q372" i="3"/>
  <c r="BF372" i="3" s="1"/>
  <c r="P372" i="3"/>
  <c r="O372" i="3"/>
  <c r="N372" i="3"/>
  <c r="AQ372" i="3" s="1"/>
  <c r="M372" i="3"/>
  <c r="AL372" i="3" s="1"/>
  <c r="L372" i="3"/>
  <c r="K372" i="3"/>
  <c r="J372" i="3"/>
  <c r="X372" i="3" s="1"/>
  <c r="I372" i="3"/>
  <c r="R372" i="3" s="1"/>
  <c r="E371" i="3"/>
  <c r="CD370" i="3"/>
  <c r="U370" i="3"/>
  <c r="T370" i="3"/>
  <c r="BS370" i="3" s="1"/>
  <c r="Q370" i="3"/>
  <c r="BF370" i="3" s="1"/>
  <c r="P370" i="3"/>
  <c r="BB370" i="3" s="1"/>
  <c r="O370" i="3"/>
  <c r="N370" i="3"/>
  <c r="M370" i="3"/>
  <c r="AM370" i="3" s="1"/>
  <c r="L370" i="3"/>
  <c r="K370" i="3"/>
  <c r="AB370" i="3" s="1"/>
  <c r="J370" i="3"/>
  <c r="X370" i="3" s="1"/>
  <c r="I370" i="3"/>
  <c r="R370" i="3" s="1"/>
  <c r="CD369" i="3"/>
  <c r="U369" i="3"/>
  <c r="T369" i="3"/>
  <c r="BS369" i="3" s="1"/>
  <c r="Q369" i="3"/>
  <c r="BF369" i="3" s="1"/>
  <c r="P369" i="3"/>
  <c r="BA369" i="3" s="1"/>
  <c r="O369" i="3"/>
  <c r="N369" i="3"/>
  <c r="AQ369" i="3" s="1"/>
  <c r="M369" i="3"/>
  <c r="AL369" i="3" s="1"/>
  <c r="L369" i="3"/>
  <c r="K369" i="3"/>
  <c r="J369" i="3"/>
  <c r="I369" i="3"/>
  <c r="R369" i="3" s="1"/>
  <c r="CD368" i="3"/>
  <c r="U368" i="3"/>
  <c r="T368" i="3"/>
  <c r="BS368" i="3" s="1"/>
  <c r="Q368" i="3"/>
  <c r="P368" i="3"/>
  <c r="BB368" i="3" s="1"/>
  <c r="O368" i="3"/>
  <c r="N368" i="3"/>
  <c r="AQ368" i="3" s="1"/>
  <c r="M368" i="3"/>
  <c r="AM368" i="3" s="1"/>
  <c r="L368" i="3"/>
  <c r="K368" i="3"/>
  <c r="AB368" i="3" s="1"/>
  <c r="J368" i="3"/>
  <c r="I368" i="3"/>
  <c r="R368" i="3" s="1"/>
  <c r="E367" i="3"/>
  <c r="D367" i="3"/>
  <c r="D370" i="3" s="1"/>
  <c r="E366" i="3"/>
  <c r="CD365" i="3"/>
  <c r="U365" i="3"/>
  <c r="T365" i="3"/>
  <c r="BS365" i="3" s="1"/>
  <c r="Q365" i="3"/>
  <c r="P365" i="3"/>
  <c r="O365" i="3"/>
  <c r="N365" i="3"/>
  <c r="M365" i="3"/>
  <c r="AM365" i="3" s="1"/>
  <c r="L365" i="3"/>
  <c r="K365" i="3"/>
  <c r="J365" i="3"/>
  <c r="W365" i="3" s="1"/>
  <c r="I365" i="3"/>
  <c r="R365" i="3" s="1"/>
  <c r="CD364" i="3"/>
  <c r="U364" i="3"/>
  <c r="T364" i="3"/>
  <c r="BS364" i="3" s="1"/>
  <c r="Q364" i="3"/>
  <c r="BF364" i="3" s="1"/>
  <c r="P364" i="3"/>
  <c r="BB364" i="3" s="1"/>
  <c r="O364" i="3"/>
  <c r="N364" i="3"/>
  <c r="AQ364" i="3" s="1"/>
  <c r="M364" i="3"/>
  <c r="AM364" i="3" s="1"/>
  <c r="L364" i="3"/>
  <c r="K364" i="3"/>
  <c r="J364" i="3"/>
  <c r="I364" i="3"/>
  <c r="R364" i="3" s="1"/>
  <c r="BI364" i="3" s="1"/>
  <c r="CD363" i="3"/>
  <c r="U363" i="3"/>
  <c r="T363" i="3"/>
  <c r="Q363" i="3"/>
  <c r="BF363" i="3" s="1"/>
  <c r="P363" i="3"/>
  <c r="BA363" i="3" s="1"/>
  <c r="O363" i="3"/>
  <c r="N363" i="3"/>
  <c r="M363" i="3"/>
  <c r="AM363" i="3" s="1"/>
  <c r="L363" i="3"/>
  <c r="K363" i="3"/>
  <c r="AB363" i="3" s="1"/>
  <c r="J363" i="3"/>
  <c r="X363" i="3" s="1"/>
  <c r="I363" i="3"/>
  <c r="R363" i="3" s="1"/>
  <c r="CD362" i="3"/>
  <c r="U362" i="3"/>
  <c r="T362" i="3"/>
  <c r="Q362" i="3"/>
  <c r="P362" i="3"/>
  <c r="BB362" i="3" s="1"/>
  <c r="O362" i="3"/>
  <c r="N362" i="3"/>
  <c r="M362" i="3"/>
  <c r="L362" i="3"/>
  <c r="K362" i="3"/>
  <c r="AB362" i="3" s="1"/>
  <c r="J362" i="3"/>
  <c r="I362" i="3"/>
  <c r="R362" i="3" s="1"/>
  <c r="CD361" i="3"/>
  <c r="U361" i="3"/>
  <c r="T361" i="3"/>
  <c r="BS361" i="3" s="1"/>
  <c r="Q361" i="3"/>
  <c r="P361" i="3"/>
  <c r="BB361" i="3" s="1"/>
  <c r="O361" i="3"/>
  <c r="N361" i="3"/>
  <c r="AQ361" i="3" s="1"/>
  <c r="M361" i="3"/>
  <c r="AM361" i="3" s="1"/>
  <c r="L361" i="3"/>
  <c r="K361" i="3"/>
  <c r="AB361" i="3" s="1"/>
  <c r="J361" i="3"/>
  <c r="I361" i="3"/>
  <c r="R361" i="3" s="1"/>
  <c r="CD360" i="3"/>
  <c r="U360" i="3"/>
  <c r="T360" i="3"/>
  <c r="Q360" i="3"/>
  <c r="P360" i="3"/>
  <c r="BB360" i="3" s="1"/>
  <c r="O360" i="3"/>
  <c r="N360" i="3"/>
  <c r="M360" i="3"/>
  <c r="AM360" i="3" s="1"/>
  <c r="L360" i="3"/>
  <c r="K360" i="3"/>
  <c r="J360" i="3"/>
  <c r="W360" i="3" s="1"/>
  <c r="I360" i="3"/>
  <c r="R360" i="3" s="1"/>
  <c r="CD359" i="3"/>
  <c r="U359" i="3"/>
  <c r="T359" i="3"/>
  <c r="Q359" i="3"/>
  <c r="P359" i="3"/>
  <c r="O359" i="3"/>
  <c r="N359" i="3"/>
  <c r="AQ359" i="3" s="1"/>
  <c r="M359" i="3"/>
  <c r="AL359" i="3" s="1"/>
  <c r="L359" i="3"/>
  <c r="K359" i="3"/>
  <c r="J359" i="3"/>
  <c r="W359" i="3" s="1"/>
  <c r="I359" i="3"/>
  <c r="R359" i="3" s="1"/>
  <c r="E358" i="3"/>
  <c r="CD357" i="3"/>
  <c r="U357" i="3"/>
  <c r="T357" i="3"/>
  <c r="Q357" i="3"/>
  <c r="P357" i="3"/>
  <c r="BB357" i="3" s="1"/>
  <c r="O357" i="3"/>
  <c r="N357" i="3"/>
  <c r="M357" i="3"/>
  <c r="AM357" i="3" s="1"/>
  <c r="L357" i="3"/>
  <c r="K357" i="3"/>
  <c r="AB357" i="3" s="1"/>
  <c r="J357" i="3"/>
  <c r="W357" i="3" s="1"/>
  <c r="I357" i="3"/>
  <c r="R357" i="3" s="1"/>
  <c r="CD356" i="3"/>
  <c r="U356" i="3"/>
  <c r="T356" i="3"/>
  <c r="Q356" i="3"/>
  <c r="BF356" i="3" s="1"/>
  <c r="P356" i="3"/>
  <c r="O356" i="3"/>
  <c r="N356" i="3"/>
  <c r="M356" i="3"/>
  <c r="L356" i="3"/>
  <c r="K356" i="3"/>
  <c r="J356" i="3"/>
  <c r="I356" i="3"/>
  <c r="R356" i="3" s="1"/>
  <c r="CD355" i="3"/>
  <c r="U355" i="3"/>
  <c r="T355" i="3"/>
  <c r="Q355" i="3"/>
  <c r="P355" i="3"/>
  <c r="O355" i="3"/>
  <c r="N355" i="3"/>
  <c r="AQ355" i="3" s="1"/>
  <c r="M355" i="3"/>
  <c r="AL355" i="3" s="1"/>
  <c r="L355" i="3"/>
  <c r="K355" i="3"/>
  <c r="J355" i="3"/>
  <c r="W355" i="3" s="1"/>
  <c r="I355" i="3"/>
  <c r="R355" i="3" s="1"/>
  <c r="CD354" i="3"/>
  <c r="U354" i="3"/>
  <c r="T354" i="3"/>
  <c r="Q354" i="3"/>
  <c r="P354" i="3"/>
  <c r="BA354" i="3" s="1"/>
  <c r="O354" i="3"/>
  <c r="N354" i="3"/>
  <c r="M354" i="3"/>
  <c r="AM354" i="3" s="1"/>
  <c r="L354" i="3"/>
  <c r="K354" i="3"/>
  <c r="J354" i="3"/>
  <c r="W354" i="3" s="1"/>
  <c r="I354" i="3"/>
  <c r="R354" i="3" s="1"/>
  <c r="CD353" i="3"/>
  <c r="U353" i="3"/>
  <c r="T353" i="3"/>
  <c r="BS353" i="3" s="1"/>
  <c r="Q353" i="3"/>
  <c r="P353" i="3"/>
  <c r="BB353" i="3" s="1"/>
  <c r="O353" i="3"/>
  <c r="N353" i="3"/>
  <c r="AQ353" i="3" s="1"/>
  <c r="M353" i="3"/>
  <c r="L353" i="3"/>
  <c r="K353" i="3"/>
  <c r="J353" i="3"/>
  <c r="W353" i="3" s="1"/>
  <c r="I353" i="3"/>
  <c r="R353" i="3" s="1"/>
  <c r="CD352" i="3"/>
  <c r="U352" i="3"/>
  <c r="T352" i="3"/>
  <c r="Q352" i="3"/>
  <c r="BF352" i="3" s="1"/>
  <c r="P352" i="3"/>
  <c r="BA352" i="3" s="1"/>
  <c r="O352" i="3"/>
  <c r="N352" i="3"/>
  <c r="M352" i="3"/>
  <c r="AM352" i="3" s="1"/>
  <c r="L352" i="3"/>
  <c r="K352" i="3"/>
  <c r="AB352" i="3" s="1"/>
  <c r="J352" i="3"/>
  <c r="X352" i="3" s="1"/>
  <c r="I352" i="3"/>
  <c r="R352" i="3" s="1"/>
  <c r="BI352" i="3" s="1"/>
  <c r="E351" i="3"/>
  <c r="D351" i="3"/>
  <c r="E350" i="3"/>
  <c r="C350" i="3"/>
  <c r="C358" i="3" s="1"/>
  <c r="C359" i="3" s="1"/>
  <c r="C360" i="3" s="1"/>
  <c r="C361" i="3" s="1"/>
  <c r="C362" i="3" s="1"/>
  <c r="C363" i="3" s="1"/>
  <c r="C364" i="3" s="1"/>
  <c r="C365" i="3" s="1"/>
  <c r="E349" i="3"/>
  <c r="CD348" i="3"/>
  <c r="U348" i="3"/>
  <c r="T348" i="3"/>
  <c r="Q348" i="3"/>
  <c r="P348" i="3"/>
  <c r="BB348" i="3" s="1"/>
  <c r="O348" i="3"/>
  <c r="N348" i="3"/>
  <c r="M348" i="3"/>
  <c r="AM348" i="3" s="1"/>
  <c r="L348" i="3"/>
  <c r="K348" i="3"/>
  <c r="J348" i="3"/>
  <c r="W348" i="3" s="1"/>
  <c r="I348" i="3"/>
  <c r="R348" i="3" s="1"/>
  <c r="CD347" i="3"/>
  <c r="U347" i="3"/>
  <c r="T347" i="3"/>
  <c r="Q347" i="3"/>
  <c r="BF347" i="3" s="1"/>
  <c r="P347" i="3"/>
  <c r="O347" i="3"/>
  <c r="N347" i="3"/>
  <c r="AQ347" i="3" s="1"/>
  <c r="M347" i="3"/>
  <c r="AL347" i="3" s="1"/>
  <c r="L347" i="3"/>
  <c r="K347" i="3"/>
  <c r="J347" i="3"/>
  <c r="I347" i="3"/>
  <c r="R347" i="3" s="1"/>
  <c r="CD346" i="3"/>
  <c r="U346" i="3"/>
  <c r="T346" i="3"/>
  <c r="Q346" i="3"/>
  <c r="BF346" i="3" s="1"/>
  <c r="P346" i="3"/>
  <c r="BA346" i="3" s="1"/>
  <c r="O346" i="3"/>
  <c r="N346" i="3"/>
  <c r="M346" i="3"/>
  <c r="AL346" i="3" s="1"/>
  <c r="L346" i="3"/>
  <c r="K346" i="3"/>
  <c r="AB346" i="3" s="1"/>
  <c r="J346" i="3"/>
  <c r="I346" i="3"/>
  <c r="R346" i="3" s="1"/>
  <c r="CD345" i="3"/>
  <c r="U345" i="3"/>
  <c r="T345" i="3"/>
  <c r="Q345" i="3"/>
  <c r="P345" i="3"/>
  <c r="BB345" i="3" s="1"/>
  <c r="O345" i="3"/>
  <c r="N345" i="3"/>
  <c r="M345" i="3"/>
  <c r="AM345" i="3" s="1"/>
  <c r="L345" i="3"/>
  <c r="K345" i="3"/>
  <c r="AB345" i="3" s="1"/>
  <c r="J345" i="3"/>
  <c r="I345" i="3"/>
  <c r="R345" i="3" s="1"/>
  <c r="CD344" i="3"/>
  <c r="U344" i="3"/>
  <c r="T344" i="3"/>
  <c r="Q344" i="3"/>
  <c r="BF344" i="3" s="1"/>
  <c r="P344" i="3"/>
  <c r="O344" i="3"/>
  <c r="N344" i="3"/>
  <c r="AQ344" i="3" s="1"/>
  <c r="M344" i="3"/>
  <c r="AM344" i="3" s="1"/>
  <c r="L344" i="3"/>
  <c r="K344" i="3"/>
  <c r="J344" i="3"/>
  <c r="X344" i="3" s="1"/>
  <c r="I344" i="3"/>
  <c r="R344" i="3" s="1"/>
  <c r="CD343" i="3"/>
  <c r="U343" i="3"/>
  <c r="T343" i="3"/>
  <c r="Q343" i="3"/>
  <c r="P343" i="3"/>
  <c r="BB343" i="3" s="1"/>
  <c r="O343" i="3"/>
  <c r="N343" i="3"/>
  <c r="AQ343" i="3" s="1"/>
  <c r="M343" i="3"/>
  <c r="AL343" i="3" s="1"/>
  <c r="L343" i="3"/>
  <c r="K343" i="3"/>
  <c r="J343" i="3"/>
  <c r="X343" i="3" s="1"/>
  <c r="I343" i="3"/>
  <c r="R343" i="3" s="1"/>
  <c r="C343" i="3"/>
  <c r="C344" i="3" s="1"/>
  <c r="C345" i="3" s="1"/>
  <c r="C346" i="3" s="1"/>
  <c r="C347" i="3" s="1"/>
  <c r="C348" i="3" s="1"/>
  <c r="E342" i="3"/>
  <c r="D342" i="3"/>
  <c r="D343" i="3" s="1"/>
  <c r="D344" i="3" s="1"/>
  <c r="D345" i="3" s="1"/>
  <c r="D346" i="3" s="1"/>
  <c r="D347" i="3" s="1"/>
  <c r="D348" i="3" s="1"/>
  <c r="E341" i="3"/>
  <c r="CD340" i="3"/>
  <c r="U340" i="3"/>
  <c r="T340" i="3"/>
  <c r="BS340" i="3" s="1"/>
  <c r="Q340" i="3"/>
  <c r="BF340" i="3" s="1"/>
  <c r="P340" i="3"/>
  <c r="BB340" i="3" s="1"/>
  <c r="O340" i="3"/>
  <c r="N340" i="3"/>
  <c r="M340" i="3"/>
  <c r="AL340" i="3" s="1"/>
  <c r="L340" i="3"/>
  <c r="K340" i="3"/>
  <c r="AB340" i="3" s="1"/>
  <c r="J340" i="3"/>
  <c r="I340" i="3"/>
  <c r="R340" i="3" s="1"/>
  <c r="E339" i="3"/>
  <c r="CD338" i="3"/>
  <c r="U338" i="3"/>
  <c r="T338" i="3"/>
  <c r="Q338" i="3"/>
  <c r="P338" i="3"/>
  <c r="BB338" i="3" s="1"/>
  <c r="O338" i="3"/>
  <c r="N338" i="3"/>
  <c r="M338" i="3"/>
  <c r="L338" i="3"/>
  <c r="K338" i="3"/>
  <c r="J338" i="3"/>
  <c r="I338" i="3"/>
  <c r="R338" i="3" s="1"/>
  <c r="CD337" i="3"/>
  <c r="U337" i="3"/>
  <c r="T337" i="3"/>
  <c r="Q337" i="3"/>
  <c r="BF337" i="3" s="1"/>
  <c r="P337" i="3"/>
  <c r="BA337" i="3" s="1"/>
  <c r="O337" i="3"/>
  <c r="N337" i="3"/>
  <c r="M337" i="3"/>
  <c r="L337" i="3"/>
  <c r="K337" i="3"/>
  <c r="J337" i="3"/>
  <c r="X337" i="3" s="1"/>
  <c r="I337" i="3"/>
  <c r="R337" i="3" s="1"/>
  <c r="BI337" i="3" s="1"/>
  <c r="CD336" i="3"/>
  <c r="U336" i="3"/>
  <c r="T336" i="3"/>
  <c r="Q336" i="3"/>
  <c r="P336" i="3"/>
  <c r="BB336" i="3" s="1"/>
  <c r="O336" i="3"/>
  <c r="N336" i="3"/>
  <c r="M336" i="3"/>
  <c r="L336" i="3"/>
  <c r="K336" i="3"/>
  <c r="J336" i="3"/>
  <c r="I336" i="3"/>
  <c r="R336" i="3" s="1"/>
  <c r="CD335" i="3"/>
  <c r="U335" i="3"/>
  <c r="T335" i="3"/>
  <c r="Q335" i="3"/>
  <c r="BF335" i="3" s="1"/>
  <c r="P335" i="3"/>
  <c r="O335" i="3"/>
  <c r="N335" i="3"/>
  <c r="AQ335" i="3" s="1"/>
  <c r="M335" i="3"/>
  <c r="AL335" i="3" s="1"/>
  <c r="L335" i="3"/>
  <c r="K335" i="3"/>
  <c r="AB335" i="3" s="1"/>
  <c r="J335" i="3"/>
  <c r="I335" i="3"/>
  <c r="R335" i="3" s="1"/>
  <c r="CD334" i="3"/>
  <c r="U334" i="3"/>
  <c r="T334" i="3"/>
  <c r="BS334" i="3" s="1"/>
  <c r="Q334" i="3"/>
  <c r="BF334" i="3" s="1"/>
  <c r="P334" i="3"/>
  <c r="BB334" i="3" s="1"/>
  <c r="O334" i="3"/>
  <c r="N334" i="3"/>
  <c r="M334" i="3"/>
  <c r="AM334" i="3" s="1"/>
  <c r="L334" i="3"/>
  <c r="K334" i="3"/>
  <c r="J334" i="3"/>
  <c r="X334" i="3" s="1"/>
  <c r="I334" i="3"/>
  <c r="R334" i="3" s="1"/>
  <c r="CD333" i="3"/>
  <c r="U333" i="3"/>
  <c r="T333" i="3"/>
  <c r="BS333" i="3" s="1"/>
  <c r="Q333" i="3"/>
  <c r="BF333" i="3" s="1"/>
  <c r="P333" i="3"/>
  <c r="O333" i="3"/>
  <c r="N333" i="3"/>
  <c r="M333" i="3"/>
  <c r="L333" i="3"/>
  <c r="K333" i="3"/>
  <c r="AB333" i="3" s="1"/>
  <c r="J333" i="3"/>
  <c r="X333" i="3" s="1"/>
  <c r="I333" i="3"/>
  <c r="R333" i="3" s="1"/>
  <c r="E332" i="3"/>
  <c r="D332" i="3"/>
  <c r="D335" i="3" s="1"/>
  <c r="E331" i="3"/>
  <c r="CD330" i="3"/>
  <c r="U330" i="3"/>
  <c r="T330" i="3"/>
  <c r="Q330" i="3"/>
  <c r="BF330" i="3" s="1"/>
  <c r="P330" i="3"/>
  <c r="BB330" i="3" s="1"/>
  <c r="O330" i="3"/>
  <c r="N330" i="3"/>
  <c r="AQ330" i="3" s="1"/>
  <c r="M330" i="3"/>
  <c r="AL330" i="3" s="1"/>
  <c r="L330" i="3"/>
  <c r="K330" i="3"/>
  <c r="J330" i="3"/>
  <c r="I330" i="3"/>
  <c r="R330" i="3" s="1"/>
  <c r="CD329" i="3"/>
  <c r="U329" i="3"/>
  <c r="T329" i="3"/>
  <c r="Q329" i="3"/>
  <c r="P329" i="3"/>
  <c r="BB329" i="3" s="1"/>
  <c r="O329" i="3"/>
  <c r="N329" i="3"/>
  <c r="AQ329" i="3" s="1"/>
  <c r="M329" i="3"/>
  <c r="AL329" i="3" s="1"/>
  <c r="L329" i="3"/>
  <c r="K329" i="3"/>
  <c r="J329" i="3"/>
  <c r="X329" i="3" s="1"/>
  <c r="I329" i="3"/>
  <c r="R329" i="3" s="1"/>
  <c r="CD328" i="3"/>
  <c r="U328" i="3"/>
  <c r="T328" i="3"/>
  <c r="BS328" i="3" s="1"/>
  <c r="Q328" i="3"/>
  <c r="P328" i="3"/>
  <c r="BA328" i="3" s="1"/>
  <c r="O328" i="3"/>
  <c r="N328" i="3"/>
  <c r="M328" i="3"/>
  <c r="AM328" i="3" s="1"/>
  <c r="L328" i="3"/>
  <c r="K328" i="3"/>
  <c r="J328" i="3"/>
  <c r="X328" i="3" s="1"/>
  <c r="I328" i="3"/>
  <c r="R328" i="3" s="1"/>
  <c r="CD327" i="3"/>
  <c r="U327" i="3"/>
  <c r="T327" i="3"/>
  <c r="BS327" i="3" s="1"/>
  <c r="Q327" i="3"/>
  <c r="BF327" i="3" s="1"/>
  <c r="P327" i="3"/>
  <c r="BA327" i="3" s="1"/>
  <c r="O327" i="3"/>
  <c r="N327" i="3"/>
  <c r="M327" i="3"/>
  <c r="AM327" i="3" s="1"/>
  <c r="L327" i="3"/>
  <c r="K327" i="3"/>
  <c r="AB327" i="3" s="1"/>
  <c r="J327" i="3"/>
  <c r="X327" i="3" s="1"/>
  <c r="I327" i="3"/>
  <c r="R327" i="3" s="1"/>
  <c r="CD326" i="3"/>
  <c r="U326" i="3"/>
  <c r="T326" i="3"/>
  <c r="Q326" i="3"/>
  <c r="BF326" i="3" s="1"/>
  <c r="P326" i="3"/>
  <c r="BB326" i="3" s="1"/>
  <c r="O326" i="3"/>
  <c r="N326" i="3"/>
  <c r="AQ326" i="3" s="1"/>
  <c r="M326" i="3"/>
  <c r="AL326" i="3" s="1"/>
  <c r="L326" i="3"/>
  <c r="K326" i="3"/>
  <c r="J326" i="3"/>
  <c r="I326" i="3"/>
  <c r="R326" i="3" s="1"/>
  <c r="BI326" i="3" s="1"/>
  <c r="E325" i="3"/>
  <c r="D325" i="3"/>
  <c r="E324" i="3"/>
  <c r="E323" i="3"/>
  <c r="CD322" i="3"/>
  <c r="U322" i="3"/>
  <c r="T322" i="3"/>
  <c r="BS322" i="3" s="1"/>
  <c r="Q322" i="3"/>
  <c r="BF322" i="3" s="1"/>
  <c r="P322" i="3"/>
  <c r="BA322" i="3" s="1"/>
  <c r="O322" i="3"/>
  <c r="N322" i="3"/>
  <c r="M322" i="3"/>
  <c r="AM322" i="3" s="1"/>
  <c r="L322" i="3"/>
  <c r="K322" i="3"/>
  <c r="AB322" i="3" s="1"/>
  <c r="J322" i="3"/>
  <c r="X322" i="3" s="1"/>
  <c r="I322" i="3"/>
  <c r="R322" i="3" s="1"/>
  <c r="CD321" i="3"/>
  <c r="U321" i="3"/>
  <c r="T321" i="3"/>
  <c r="BS321" i="3" s="1"/>
  <c r="Q321" i="3"/>
  <c r="BF321" i="3" s="1"/>
  <c r="P321" i="3"/>
  <c r="BA321" i="3" s="1"/>
  <c r="O321" i="3"/>
  <c r="N321" i="3"/>
  <c r="M321" i="3"/>
  <c r="AM321" i="3" s="1"/>
  <c r="L321" i="3"/>
  <c r="K321" i="3"/>
  <c r="AB321" i="3" s="1"/>
  <c r="J321" i="3"/>
  <c r="X321" i="3" s="1"/>
  <c r="I321" i="3"/>
  <c r="R321" i="3" s="1"/>
  <c r="CD320" i="3"/>
  <c r="U320" i="3"/>
  <c r="T320" i="3"/>
  <c r="BS320" i="3" s="1"/>
  <c r="Q320" i="3"/>
  <c r="P320" i="3"/>
  <c r="BA320" i="3" s="1"/>
  <c r="O320" i="3"/>
  <c r="N320" i="3"/>
  <c r="M320" i="3"/>
  <c r="AM320" i="3" s="1"/>
  <c r="L320" i="3"/>
  <c r="K320" i="3"/>
  <c r="J320" i="3"/>
  <c r="W320" i="3" s="1"/>
  <c r="I320" i="3"/>
  <c r="R320" i="3" s="1"/>
  <c r="CD319" i="3"/>
  <c r="U319" i="3"/>
  <c r="T319" i="3"/>
  <c r="Q319" i="3"/>
  <c r="BF319" i="3" s="1"/>
  <c r="P319" i="3"/>
  <c r="BB319" i="3" s="1"/>
  <c r="O319" i="3"/>
  <c r="N319" i="3"/>
  <c r="M319" i="3"/>
  <c r="L319" i="3"/>
  <c r="K319" i="3"/>
  <c r="J319" i="3"/>
  <c r="X319" i="3" s="1"/>
  <c r="I319" i="3"/>
  <c r="R319" i="3" s="1"/>
  <c r="U318" i="3"/>
  <c r="T318" i="3"/>
  <c r="BS318" i="3" s="1"/>
  <c r="Q318" i="3"/>
  <c r="P318" i="3"/>
  <c r="BA318" i="3" s="1"/>
  <c r="O318" i="3"/>
  <c r="N318" i="3"/>
  <c r="M318" i="3"/>
  <c r="AM318" i="3" s="1"/>
  <c r="L318" i="3"/>
  <c r="K318" i="3"/>
  <c r="J318" i="3"/>
  <c r="I318" i="3"/>
  <c r="R318" i="3" s="1"/>
  <c r="E318" i="3"/>
  <c r="CD317" i="3"/>
  <c r="U317" i="3"/>
  <c r="T317" i="3"/>
  <c r="Q317" i="3"/>
  <c r="BF317" i="3" s="1"/>
  <c r="P317" i="3"/>
  <c r="BB317" i="3" s="1"/>
  <c r="O317" i="3"/>
  <c r="N317" i="3"/>
  <c r="AQ317" i="3" s="1"/>
  <c r="M317" i="3"/>
  <c r="L317" i="3"/>
  <c r="K317" i="3"/>
  <c r="J317" i="3"/>
  <c r="X317" i="3" s="1"/>
  <c r="I317" i="3"/>
  <c r="R317" i="3" s="1"/>
  <c r="U316" i="3"/>
  <c r="T316" i="3"/>
  <c r="BS316" i="3" s="1"/>
  <c r="Q316" i="3"/>
  <c r="BF316" i="3" s="1"/>
  <c r="P316" i="3"/>
  <c r="BA316" i="3" s="1"/>
  <c r="O316" i="3"/>
  <c r="N316" i="3"/>
  <c r="AQ316" i="3" s="1"/>
  <c r="M316" i="3"/>
  <c r="AM316" i="3" s="1"/>
  <c r="L316" i="3"/>
  <c r="K316" i="3"/>
  <c r="J316" i="3"/>
  <c r="W316" i="3" s="1"/>
  <c r="I316" i="3"/>
  <c r="R316" i="3" s="1"/>
  <c r="E316" i="3"/>
  <c r="D316" i="3"/>
  <c r="D317" i="3" s="1"/>
  <c r="U315" i="3"/>
  <c r="T315" i="3"/>
  <c r="Q315" i="3"/>
  <c r="BF315" i="3" s="1"/>
  <c r="P315" i="3"/>
  <c r="BB315" i="3" s="1"/>
  <c r="O315" i="3"/>
  <c r="N315" i="3"/>
  <c r="AQ315" i="3" s="1"/>
  <c r="M315" i="3"/>
  <c r="L315" i="3"/>
  <c r="K315" i="3"/>
  <c r="J315" i="3"/>
  <c r="I315" i="3"/>
  <c r="R315" i="3" s="1"/>
  <c r="BI315" i="3" s="1"/>
  <c r="E315" i="3"/>
  <c r="CD314" i="3"/>
  <c r="U314" i="3"/>
  <c r="T314" i="3"/>
  <c r="Q314" i="3"/>
  <c r="BF314" i="3" s="1"/>
  <c r="P314" i="3"/>
  <c r="BB314" i="3" s="1"/>
  <c r="O314" i="3"/>
  <c r="N314" i="3"/>
  <c r="AQ314" i="3" s="1"/>
  <c r="M314" i="3"/>
  <c r="AM314" i="3" s="1"/>
  <c r="L314" i="3"/>
  <c r="K314" i="3"/>
  <c r="AB314" i="3" s="1"/>
  <c r="J314" i="3"/>
  <c r="X314" i="3" s="1"/>
  <c r="I314" i="3"/>
  <c r="R314" i="3" s="1"/>
  <c r="CD313" i="3"/>
  <c r="U313" i="3"/>
  <c r="T313" i="3"/>
  <c r="BS313" i="3" s="1"/>
  <c r="Q313" i="3"/>
  <c r="P313" i="3"/>
  <c r="BA313" i="3" s="1"/>
  <c r="O313" i="3"/>
  <c r="N313" i="3"/>
  <c r="AQ313" i="3" s="1"/>
  <c r="M313" i="3"/>
  <c r="AM313" i="3" s="1"/>
  <c r="L313" i="3"/>
  <c r="K313" i="3"/>
  <c r="AB313" i="3" s="1"/>
  <c r="J313" i="3"/>
  <c r="I313" i="3"/>
  <c r="R313" i="3" s="1"/>
  <c r="CD312" i="3"/>
  <c r="U312" i="3"/>
  <c r="T312" i="3"/>
  <c r="BS312" i="3" s="1"/>
  <c r="Q312" i="3"/>
  <c r="BF312" i="3" s="1"/>
  <c r="P312" i="3"/>
  <c r="BB312" i="3" s="1"/>
  <c r="O312" i="3"/>
  <c r="N312" i="3"/>
  <c r="AQ312" i="3" s="1"/>
  <c r="M312" i="3"/>
  <c r="AM312" i="3" s="1"/>
  <c r="L312" i="3"/>
  <c r="K312" i="3"/>
  <c r="AB312" i="3" s="1"/>
  <c r="J312" i="3"/>
  <c r="I312" i="3"/>
  <c r="R312" i="3" s="1"/>
  <c r="CD311" i="3"/>
  <c r="U311" i="3"/>
  <c r="T311" i="3"/>
  <c r="Q311" i="3"/>
  <c r="BF311" i="3" s="1"/>
  <c r="P311" i="3"/>
  <c r="BB311" i="3" s="1"/>
  <c r="O311" i="3"/>
  <c r="N311" i="3"/>
  <c r="AQ311" i="3" s="1"/>
  <c r="M311" i="3"/>
  <c r="AL311" i="3" s="1"/>
  <c r="L311" i="3"/>
  <c r="K311" i="3"/>
  <c r="AB311" i="3" s="1"/>
  <c r="J311" i="3"/>
  <c r="X311" i="3" s="1"/>
  <c r="I311" i="3"/>
  <c r="R311" i="3" s="1"/>
  <c r="CD310" i="3"/>
  <c r="U310" i="3"/>
  <c r="T310" i="3"/>
  <c r="Q310" i="3"/>
  <c r="P310" i="3"/>
  <c r="O310" i="3"/>
  <c r="N310" i="3"/>
  <c r="AQ310" i="3" s="1"/>
  <c r="M310" i="3"/>
  <c r="AM310" i="3" s="1"/>
  <c r="L310" i="3"/>
  <c r="K310" i="3"/>
  <c r="J310" i="3"/>
  <c r="X310" i="3" s="1"/>
  <c r="I310" i="3"/>
  <c r="R310" i="3" s="1"/>
  <c r="CD309" i="3"/>
  <c r="U309" i="3"/>
  <c r="T309" i="3"/>
  <c r="Q309" i="3"/>
  <c r="P309" i="3"/>
  <c r="BA309" i="3" s="1"/>
  <c r="O309" i="3"/>
  <c r="N309" i="3"/>
  <c r="AQ309" i="3" s="1"/>
  <c r="M309" i="3"/>
  <c r="AM309" i="3" s="1"/>
  <c r="L309" i="3"/>
  <c r="K309" i="3"/>
  <c r="J309" i="3"/>
  <c r="W309" i="3" s="1"/>
  <c r="I309" i="3"/>
  <c r="R309" i="3" s="1"/>
  <c r="E308" i="3"/>
  <c r="CD307" i="3"/>
  <c r="U307" i="3"/>
  <c r="T307" i="3"/>
  <c r="Q307" i="3"/>
  <c r="P307" i="3"/>
  <c r="O307" i="3"/>
  <c r="N307" i="3"/>
  <c r="AQ307" i="3" s="1"/>
  <c r="M307" i="3"/>
  <c r="AM307" i="3" s="1"/>
  <c r="L307" i="3"/>
  <c r="K307" i="3"/>
  <c r="J307" i="3"/>
  <c r="W307" i="3" s="1"/>
  <c r="I307" i="3"/>
  <c r="R307" i="3" s="1"/>
  <c r="CD306" i="3"/>
  <c r="U306" i="3"/>
  <c r="T306" i="3"/>
  <c r="Q306" i="3"/>
  <c r="BF306" i="3" s="1"/>
  <c r="P306" i="3"/>
  <c r="BB306" i="3" s="1"/>
  <c r="O306" i="3"/>
  <c r="N306" i="3"/>
  <c r="M306" i="3"/>
  <c r="AL306" i="3" s="1"/>
  <c r="L306" i="3"/>
  <c r="K306" i="3"/>
  <c r="J306" i="3"/>
  <c r="X306" i="3" s="1"/>
  <c r="I306" i="3"/>
  <c r="R306" i="3" s="1"/>
  <c r="CD305" i="3"/>
  <c r="U305" i="3"/>
  <c r="T305" i="3"/>
  <c r="BS305" i="3" s="1"/>
  <c r="Q305" i="3"/>
  <c r="P305" i="3"/>
  <c r="BB305" i="3" s="1"/>
  <c r="O305" i="3"/>
  <c r="N305" i="3"/>
  <c r="M305" i="3"/>
  <c r="L305" i="3"/>
  <c r="K305" i="3"/>
  <c r="J305" i="3"/>
  <c r="X305" i="3" s="1"/>
  <c r="I305" i="3"/>
  <c r="R305" i="3" s="1"/>
  <c r="CD304" i="3"/>
  <c r="U304" i="3"/>
  <c r="T304" i="3"/>
  <c r="Q304" i="3"/>
  <c r="BF304" i="3" s="1"/>
  <c r="P304" i="3"/>
  <c r="BB304" i="3" s="1"/>
  <c r="O304" i="3"/>
  <c r="N304" i="3"/>
  <c r="M304" i="3"/>
  <c r="AL304" i="3" s="1"/>
  <c r="L304" i="3"/>
  <c r="K304" i="3"/>
  <c r="J304" i="3"/>
  <c r="I304" i="3"/>
  <c r="R304" i="3" s="1"/>
  <c r="CD303" i="3"/>
  <c r="U303" i="3"/>
  <c r="T303" i="3"/>
  <c r="Q303" i="3"/>
  <c r="BF303" i="3" s="1"/>
  <c r="P303" i="3"/>
  <c r="O303" i="3"/>
  <c r="N303" i="3"/>
  <c r="M303" i="3"/>
  <c r="AM303" i="3" s="1"/>
  <c r="L303" i="3"/>
  <c r="K303" i="3"/>
  <c r="AB303" i="3" s="1"/>
  <c r="J303" i="3"/>
  <c r="X303" i="3" s="1"/>
  <c r="I303" i="3"/>
  <c r="R303" i="3" s="1"/>
  <c r="CD302" i="3"/>
  <c r="U302" i="3"/>
  <c r="T302" i="3"/>
  <c r="Q302" i="3"/>
  <c r="BF302" i="3" s="1"/>
  <c r="P302" i="3"/>
  <c r="BB302" i="3" s="1"/>
  <c r="O302" i="3"/>
  <c r="N302" i="3"/>
  <c r="AQ302" i="3" s="1"/>
  <c r="M302" i="3"/>
  <c r="AL302" i="3" s="1"/>
  <c r="L302" i="3"/>
  <c r="K302" i="3"/>
  <c r="J302" i="3"/>
  <c r="I302" i="3"/>
  <c r="R302" i="3" s="1"/>
  <c r="BI302" i="3" s="1"/>
  <c r="E301" i="3"/>
  <c r="CD300" i="3"/>
  <c r="U300" i="3"/>
  <c r="T300" i="3"/>
  <c r="Q300" i="3"/>
  <c r="BF300" i="3" s="1"/>
  <c r="P300" i="3"/>
  <c r="BB300" i="3" s="1"/>
  <c r="O300" i="3"/>
  <c r="N300" i="3"/>
  <c r="M300" i="3"/>
  <c r="AL300" i="3" s="1"/>
  <c r="L300" i="3"/>
  <c r="K300" i="3"/>
  <c r="J300" i="3"/>
  <c r="I300" i="3"/>
  <c r="R300" i="3" s="1"/>
  <c r="BI300" i="3" s="1"/>
  <c r="CD299" i="3"/>
  <c r="U299" i="3"/>
  <c r="T299" i="3"/>
  <c r="Q299" i="3"/>
  <c r="P299" i="3"/>
  <c r="O299" i="3"/>
  <c r="N299" i="3"/>
  <c r="M299" i="3"/>
  <c r="AL299" i="3" s="1"/>
  <c r="L299" i="3"/>
  <c r="K299" i="3"/>
  <c r="J299" i="3"/>
  <c r="I299" i="3"/>
  <c r="R299" i="3" s="1"/>
  <c r="CD298" i="3"/>
  <c r="U298" i="3"/>
  <c r="T298" i="3"/>
  <c r="Q298" i="3"/>
  <c r="P298" i="3"/>
  <c r="BA298" i="3" s="1"/>
  <c r="O298" i="3"/>
  <c r="N298" i="3"/>
  <c r="AQ298" i="3" s="1"/>
  <c r="M298" i="3"/>
  <c r="AM298" i="3" s="1"/>
  <c r="L298" i="3"/>
  <c r="K298" i="3"/>
  <c r="J298" i="3"/>
  <c r="W298" i="3" s="1"/>
  <c r="I298" i="3"/>
  <c r="R298" i="3" s="1"/>
  <c r="CD297" i="3"/>
  <c r="U297" i="3"/>
  <c r="T297" i="3"/>
  <c r="BS297" i="3" s="1"/>
  <c r="Q297" i="3"/>
  <c r="P297" i="3"/>
  <c r="BB297" i="3" s="1"/>
  <c r="O297" i="3"/>
  <c r="N297" i="3"/>
  <c r="M297" i="3"/>
  <c r="AL297" i="3" s="1"/>
  <c r="L297" i="3"/>
  <c r="K297" i="3"/>
  <c r="J297" i="3"/>
  <c r="W297" i="3" s="1"/>
  <c r="I297" i="3"/>
  <c r="R297" i="3" s="1"/>
  <c r="CD296" i="3"/>
  <c r="U296" i="3"/>
  <c r="T296" i="3"/>
  <c r="BS296" i="3" s="1"/>
  <c r="Q296" i="3"/>
  <c r="P296" i="3"/>
  <c r="BB296" i="3" s="1"/>
  <c r="O296" i="3"/>
  <c r="N296" i="3"/>
  <c r="AQ296" i="3" s="1"/>
  <c r="M296" i="3"/>
  <c r="AL296" i="3" s="1"/>
  <c r="L296" i="3"/>
  <c r="K296" i="3"/>
  <c r="AB296" i="3" s="1"/>
  <c r="J296" i="3"/>
  <c r="X296" i="3" s="1"/>
  <c r="I296" i="3"/>
  <c r="R296" i="3" s="1"/>
  <c r="CD295" i="3"/>
  <c r="U295" i="3"/>
  <c r="T295" i="3"/>
  <c r="Q295" i="3"/>
  <c r="P295" i="3"/>
  <c r="BA295" i="3" s="1"/>
  <c r="O295" i="3"/>
  <c r="N295" i="3"/>
  <c r="M295" i="3"/>
  <c r="L295" i="3"/>
  <c r="K295" i="3"/>
  <c r="AB295" i="3" s="1"/>
  <c r="J295" i="3"/>
  <c r="W295" i="3" s="1"/>
  <c r="I295" i="3"/>
  <c r="R295" i="3" s="1"/>
  <c r="E294" i="3"/>
  <c r="CD293" i="3"/>
  <c r="U293" i="3"/>
  <c r="T293" i="3"/>
  <c r="BS293" i="3" s="1"/>
  <c r="Q293" i="3"/>
  <c r="P293" i="3"/>
  <c r="O293" i="3"/>
  <c r="N293" i="3"/>
  <c r="AQ293" i="3" s="1"/>
  <c r="M293" i="3"/>
  <c r="AL293" i="3" s="1"/>
  <c r="L293" i="3"/>
  <c r="K293" i="3"/>
  <c r="J293" i="3"/>
  <c r="I293" i="3"/>
  <c r="R293" i="3" s="1"/>
  <c r="CD292" i="3"/>
  <c r="U292" i="3"/>
  <c r="T292" i="3"/>
  <c r="BS292" i="3" s="1"/>
  <c r="Q292" i="3"/>
  <c r="P292" i="3"/>
  <c r="BA292" i="3" s="1"/>
  <c r="O292" i="3"/>
  <c r="N292" i="3"/>
  <c r="M292" i="3"/>
  <c r="AM292" i="3" s="1"/>
  <c r="L292" i="3"/>
  <c r="K292" i="3"/>
  <c r="J292" i="3"/>
  <c r="X292" i="3" s="1"/>
  <c r="I292" i="3"/>
  <c r="R292" i="3" s="1"/>
  <c r="CD291" i="3"/>
  <c r="U291" i="3"/>
  <c r="T291" i="3"/>
  <c r="BS291" i="3" s="1"/>
  <c r="Q291" i="3"/>
  <c r="BF291" i="3" s="1"/>
  <c r="P291" i="3"/>
  <c r="BB291" i="3" s="1"/>
  <c r="O291" i="3"/>
  <c r="N291" i="3"/>
  <c r="M291" i="3"/>
  <c r="L291" i="3"/>
  <c r="K291" i="3"/>
  <c r="J291" i="3"/>
  <c r="X291" i="3" s="1"/>
  <c r="I291" i="3"/>
  <c r="R291" i="3" s="1"/>
  <c r="CD290" i="3"/>
  <c r="U290" i="3"/>
  <c r="T290" i="3"/>
  <c r="Q290" i="3"/>
  <c r="P290" i="3"/>
  <c r="O290" i="3"/>
  <c r="N290" i="3"/>
  <c r="AQ290" i="3" s="1"/>
  <c r="M290" i="3"/>
  <c r="AM290" i="3" s="1"/>
  <c r="L290" i="3"/>
  <c r="K290" i="3"/>
  <c r="J290" i="3"/>
  <c r="I290" i="3"/>
  <c r="R290" i="3" s="1"/>
  <c r="CD289" i="3"/>
  <c r="U289" i="3"/>
  <c r="T289" i="3"/>
  <c r="BS289" i="3" s="1"/>
  <c r="Q289" i="3"/>
  <c r="BF289" i="3" s="1"/>
  <c r="P289" i="3"/>
  <c r="BB289" i="3" s="1"/>
  <c r="O289" i="3"/>
  <c r="N289" i="3"/>
  <c r="AQ289" i="3" s="1"/>
  <c r="M289" i="3"/>
  <c r="L289" i="3"/>
  <c r="K289" i="3"/>
  <c r="J289" i="3"/>
  <c r="I289" i="3"/>
  <c r="R289" i="3" s="1"/>
  <c r="CD288" i="3"/>
  <c r="U288" i="3"/>
  <c r="T288" i="3"/>
  <c r="Q288" i="3"/>
  <c r="BF288" i="3" s="1"/>
  <c r="P288" i="3"/>
  <c r="BB288" i="3" s="1"/>
  <c r="O288" i="3"/>
  <c r="N288" i="3"/>
  <c r="AQ288" i="3" s="1"/>
  <c r="M288" i="3"/>
  <c r="AL288" i="3" s="1"/>
  <c r="L288" i="3"/>
  <c r="K288" i="3"/>
  <c r="J288" i="3"/>
  <c r="I288" i="3"/>
  <c r="R288" i="3" s="1"/>
  <c r="E287" i="3"/>
  <c r="D287" i="3"/>
  <c r="D294" i="3" s="1"/>
  <c r="D298" i="3" s="1"/>
  <c r="CD286" i="3"/>
  <c r="U286" i="3"/>
  <c r="T286" i="3"/>
  <c r="BS286" i="3" s="1"/>
  <c r="Q286" i="3"/>
  <c r="BF286" i="3" s="1"/>
  <c r="P286" i="3"/>
  <c r="BA286" i="3" s="1"/>
  <c r="O286" i="3"/>
  <c r="N286" i="3"/>
  <c r="AQ286" i="3" s="1"/>
  <c r="M286" i="3"/>
  <c r="L286" i="3"/>
  <c r="K286" i="3"/>
  <c r="AB286" i="3" s="1"/>
  <c r="J286" i="3"/>
  <c r="I286" i="3"/>
  <c r="R286" i="3" s="1"/>
  <c r="CD285" i="3"/>
  <c r="U285" i="3"/>
  <c r="T285" i="3"/>
  <c r="BS285" i="3" s="1"/>
  <c r="Q285" i="3"/>
  <c r="P285" i="3"/>
  <c r="BA285" i="3" s="1"/>
  <c r="O285" i="3"/>
  <c r="N285" i="3"/>
  <c r="M285" i="3"/>
  <c r="L285" i="3"/>
  <c r="K285" i="3"/>
  <c r="AB285" i="3" s="1"/>
  <c r="J285" i="3"/>
  <c r="X285" i="3" s="1"/>
  <c r="I285" i="3"/>
  <c r="R285" i="3" s="1"/>
  <c r="CD284" i="3"/>
  <c r="U284" i="3"/>
  <c r="T284" i="3"/>
  <c r="BS284" i="3" s="1"/>
  <c r="Q284" i="3"/>
  <c r="P284" i="3"/>
  <c r="BA284" i="3" s="1"/>
  <c r="O284" i="3"/>
  <c r="N284" i="3"/>
  <c r="AQ284" i="3" s="1"/>
  <c r="M284" i="3"/>
  <c r="L284" i="3"/>
  <c r="K284" i="3"/>
  <c r="J284" i="3"/>
  <c r="X284" i="3" s="1"/>
  <c r="I284" i="3"/>
  <c r="R284" i="3" s="1"/>
  <c r="CD283" i="3"/>
  <c r="U283" i="3"/>
  <c r="T283" i="3"/>
  <c r="Q283" i="3"/>
  <c r="BF283" i="3" s="1"/>
  <c r="P283" i="3"/>
  <c r="O283" i="3"/>
  <c r="N283" i="3"/>
  <c r="AQ283" i="3" s="1"/>
  <c r="M283" i="3"/>
  <c r="AM283" i="3" s="1"/>
  <c r="L283" i="3"/>
  <c r="K283" i="3"/>
  <c r="J283" i="3"/>
  <c r="I283" i="3"/>
  <c r="R283" i="3" s="1"/>
  <c r="CD282" i="3"/>
  <c r="U282" i="3"/>
  <c r="T282" i="3"/>
  <c r="BS282" i="3" s="1"/>
  <c r="Q282" i="3"/>
  <c r="BF282" i="3" s="1"/>
  <c r="P282" i="3"/>
  <c r="O282" i="3"/>
  <c r="N282" i="3"/>
  <c r="M282" i="3"/>
  <c r="L282" i="3"/>
  <c r="K282" i="3"/>
  <c r="J282" i="3"/>
  <c r="W282" i="3" s="1"/>
  <c r="I282" i="3"/>
  <c r="R282" i="3" s="1"/>
  <c r="CD281" i="3"/>
  <c r="U281" i="3"/>
  <c r="T281" i="3"/>
  <c r="Q281" i="3"/>
  <c r="BF281" i="3" s="1"/>
  <c r="P281" i="3"/>
  <c r="BB281" i="3" s="1"/>
  <c r="O281" i="3"/>
  <c r="N281" i="3"/>
  <c r="AQ281" i="3" s="1"/>
  <c r="M281" i="3"/>
  <c r="AL281" i="3" s="1"/>
  <c r="L281" i="3"/>
  <c r="K281" i="3"/>
  <c r="AB281" i="3" s="1"/>
  <c r="J281" i="3"/>
  <c r="W281" i="3" s="1"/>
  <c r="I281" i="3"/>
  <c r="R281" i="3" s="1"/>
  <c r="CD280" i="3"/>
  <c r="U280" i="3"/>
  <c r="T280" i="3"/>
  <c r="BS280" i="3" s="1"/>
  <c r="Q280" i="3"/>
  <c r="BF280" i="3" s="1"/>
  <c r="P280" i="3"/>
  <c r="O280" i="3"/>
  <c r="N280" i="3"/>
  <c r="M280" i="3"/>
  <c r="AL280" i="3" s="1"/>
  <c r="L280" i="3"/>
  <c r="K280" i="3"/>
  <c r="J280" i="3"/>
  <c r="X280" i="3" s="1"/>
  <c r="I280" i="3"/>
  <c r="R280" i="3" s="1"/>
  <c r="U279" i="3"/>
  <c r="T279" i="3"/>
  <c r="BS279" i="3" s="1"/>
  <c r="Q279" i="3"/>
  <c r="BF279" i="3" s="1"/>
  <c r="P279" i="3"/>
  <c r="BB279" i="3" s="1"/>
  <c r="O279" i="3"/>
  <c r="N279" i="3"/>
  <c r="AQ279" i="3" s="1"/>
  <c r="M279" i="3"/>
  <c r="AL279" i="3" s="1"/>
  <c r="L279" i="3"/>
  <c r="K279" i="3"/>
  <c r="AB279" i="3" s="1"/>
  <c r="J279" i="3"/>
  <c r="X279" i="3" s="1"/>
  <c r="I279" i="3"/>
  <c r="R279" i="3" s="1"/>
  <c r="E279" i="3"/>
  <c r="U278" i="3"/>
  <c r="T278" i="3"/>
  <c r="Q278" i="3"/>
  <c r="P278" i="3"/>
  <c r="O278" i="3"/>
  <c r="N278" i="3"/>
  <c r="M278" i="3"/>
  <c r="L278" i="3"/>
  <c r="K278" i="3"/>
  <c r="J278" i="3"/>
  <c r="X278" i="3" s="1"/>
  <c r="I278" i="3"/>
  <c r="R278" i="3" s="1"/>
  <c r="E278" i="3"/>
  <c r="CD277" i="3"/>
  <c r="U277" i="3"/>
  <c r="T277" i="3"/>
  <c r="BS277" i="3" s="1"/>
  <c r="Q277" i="3"/>
  <c r="BF277" i="3" s="1"/>
  <c r="P277" i="3"/>
  <c r="BB277" i="3" s="1"/>
  <c r="O277" i="3"/>
  <c r="N277" i="3"/>
  <c r="AQ277" i="3" s="1"/>
  <c r="M277" i="3"/>
  <c r="AM277" i="3" s="1"/>
  <c r="L277" i="3"/>
  <c r="K277" i="3"/>
  <c r="AB277" i="3" s="1"/>
  <c r="J277" i="3"/>
  <c r="X277" i="3" s="1"/>
  <c r="I277" i="3"/>
  <c r="R277" i="3" s="1"/>
  <c r="BI277" i="3" s="1"/>
  <c r="CD276" i="3"/>
  <c r="U276" i="3"/>
  <c r="T276" i="3"/>
  <c r="Q276" i="3"/>
  <c r="BF276" i="3" s="1"/>
  <c r="P276" i="3"/>
  <c r="BA276" i="3" s="1"/>
  <c r="O276" i="3"/>
  <c r="N276" i="3"/>
  <c r="M276" i="3"/>
  <c r="AL276" i="3" s="1"/>
  <c r="L276" i="3"/>
  <c r="K276" i="3"/>
  <c r="J276" i="3"/>
  <c r="X276" i="3" s="1"/>
  <c r="I276" i="3"/>
  <c r="R276" i="3" s="1"/>
  <c r="U275" i="3"/>
  <c r="T275" i="3"/>
  <c r="BS275" i="3" s="1"/>
  <c r="Q275" i="3"/>
  <c r="BF275" i="3" s="1"/>
  <c r="P275" i="3"/>
  <c r="BB275" i="3" s="1"/>
  <c r="O275" i="3"/>
  <c r="N275" i="3"/>
  <c r="AQ275" i="3" s="1"/>
  <c r="M275" i="3"/>
  <c r="L275" i="3"/>
  <c r="K275" i="3"/>
  <c r="AB275" i="3" s="1"/>
  <c r="J275" i="3"/>
  <c r="I275" i="3"/>
  <c r="R275" i="3" s="1"/>
  <c r="E275" i="3"/>
  <c r="CD274" i="3"/>
  <c r="U274" i="3"/>
  <c r="T274" i="3"/>
  <c r="Q274" i="3"/>
  <c r="P274" i="3"/>
  <c r="BA274" i="3" s="1"/>
  <c r="O274" i="3"/>
  <c r="N274" i="3"/>
  <c r="M274" i="3"/>
  <c r="AL274" i="3" s="1"/>
  <c r="L274" i="3"/>
  <c r="K274" i="3"/>
  <c r="J274" i="3"/>
  <c r="X274" i="3" s="1"/>
  <c r="I274" i="3"/>
  <c r="R274" i="3" s="1"/>
  <c r="E273" i="3"/>
  <c r="E272" i="3"/>
  <c r="CD271" i="3"/>
  <c r="U271" i="3"/>
  <c r="T271" i="3"/>
  <c r="BS271" i="3" s="1"/>
  <c r="Q271" i="3"/>
  <c r="BF271" i="3" s="1"/>
  <c r="P271" i="3"/>
  <c r="BB271" i="3" s="1"/>
  <c r="O271" i="3"/>
  <c r="N271" i="3"/>
  <c r="AQ271" i="3" s="1"/>
  <c r="M271" i="3"/>
  <c r="AL271" i="3" s="1"/>
  <c r="L271" i="3"/>
  <c r="K271" i="3"/>
  <c r="J271" i="3"/>
  <c r="X271" i="3" s="1"/>
  <c r="I271" i="3"/>
  <c r="R271" i="3" s="1"/>
  <c r="CD270" i="3"/>
  <c r="U270" i="3"/>
  <c r="T270" i="3"/>
  <c r="Q270" i="3"/>
  <c r="BF270" i="3" s="1"/>
  <c r="P270" i="3"/>
  <c r="BB270" i="3" s="1"/>
  <c r="O270" i="3"/>
  <c r="N270" i="3"/>
  <c r="AQ270" i="3" s="1"/>
  <c r="M270" i="3"/>
  <c r="L270" i="3"/>
  <c r="K270" i="3"/>
  <c r="AB270" i="3" s="1"/>
  <c r="J270" i="3"/>
  <c r="W270" i="3" s="1"/>
  <c r="I270" i="3"/>
  <c r="R270" i="3" s="1"/>
  <c r="CD269" i="3"/>
  <c r="U269" i="3"/>
  <c r="T269" i="3"/>
  <c r="BS269" i="3" s="1"/>
  <c r="Q269" i="3"/>
  <c r="P269" i="3"/>
  <c r="BB269" i="3" s="1"/>
  <c r="O269" i="3"/>
  <c r="N269" i="3"/>
  <c r="AQ269" i="3" s="1"/>
  <c r="M269" i="3"/>
  <c r="L269" i="3"/>
  <c r="K269" i="3"/>
  <c r="AB269" i="3" s="1"/>
  <c r="J269" i="3"/>
  <c r="I269" i="3"/>
  <c r="R269" i="3" s="1"/>
  <c r="CD268" i="3"/>
  <c r="U268" i="3"/>
  <c r="T268" i="3"/>
  <c r="BS268" i="3" s="1"/>
  <c r="Q268" i="3"/>
  <c r="BF268" i="3" s="1"/>
  <c r="P268" i="3"/>
  <c r="BB268" i="3" s="1"/>
  <c r="O268" i="3"/>
  <c r="N268" i="3"/>
  <c r="AQ268" i="3" s="1"/>
  <c r="M268" i="3"/>
  <c r="AM268" i="3" s="1"/>
  <c r="L268" i="3"/>
  <c r="K268" i="3"/>
  <c r="AB268" i="3" s="1"/>
  <c r="J268" i="3"/>
  <c r="X268" i="3" s="1"/>
  <c r="I268" i="3"/>
  <c r="R268" i="3" s="1"/>
  <c r="E267" i="3"/>
  <c r="CD266" i="3"/>
  <c r="U266" i="3"/>
  <c r="T266" i="3"/>
  <c r="Q266" i="3"/>
  <c r="BF266" i="3" s="1"/>
  <c r="P266" i="3"/>
  <c r="BB266" i="3" s="1"/>
  <c r="O266" i="3"/>
  <c r="N266" i="3"/>
  <c r="AQ266" i="3" s="1"/>
  <c r="M266" i="3"/>
  <c r="AL266" i="3" s="1"/>
  <c r="L266" i="3"/>
  <c r="K266" i="3"/>
  <c r="AB266" i="3" s="1"/>
  <c r="J266" i="3"/>
  <c r="I266" i="3"/>
  <c r="R266" i="3" s="1"/>
  <c r="CD265" i="3"/>
  <c r="U265" i="3"/>
  <c r="T265" i="3"/>
  <c r="BS265" i="3" s="1"/>
  <c r="Q265" i="3"/>
  <c r="P265" i="3"/>
  <c r="BB265" i="3" s="1"/>
  <c r="O265" i="3"/>
  <c r="N265" i="3"/>
  <c r="AQ265" i="3" s="1"/>
  <c r="M265" i="3"/>
  <c r="AM265" i="3" s="1"/>
  <c r="L265" i="3"/>
  <c r="K265" i="3"/>
  <c r="AB265" i="3" s="1"/>
  <c r="J265" i="3"/>
  <c r="I265" i="3"/>
  <c r="R265" i="3" s="1"/>
  <c r="CD264" i="3"/>
  <c r="U264" i="3"/>
  <c r="T264" i="3"/>
  <c r="BS264" i="3" s="1"/>
  <c r="Q264" i="3"/>
  <c r="P264" i="3"/>
  <c r="BA264" i="3" s="1"/>
  <c r="O264" i="3"/>
  <c r="N264" i="3"/>
  <c r="AQ264" i="3" s="1"/>
  <c r="M264" i="3"/>
  <c r="AM264" i="3" s="1"/>
  <c r="L264" i="3"/>
  <c r="K264" i="3"/>
  <c r="AB264" i="3" s="1"/>
  <c r="J264" i="3"/>
  <c r="X264" i="3" s="1"/>
  <c r="I264" i="3"/>
  <c r="R264" i="3" s="1"/>
  <c r="CD263" i="3"/>
  <c r="U263" i="3"/>
  <c r="T263" i="3"/>
  <c r="Q263" i="3"/>
  <c r="P263" i="3"/>
  <c r="O263" i="3"/>
  <c r="N263" i="3"/>
  <c r="M263" i="3"/>
  <c r="AM263" i="3" s="1"/>
  <c r="L263" i="3"/>
  <c r="K263" i="3"/>
  <c r="J263" i="3"/>
  <c r="I263" i="3"/>
  <c r="R263" i="3" s="1"/>
  <c r="CD262" i="3"/>
  <c r="U262" i="3"/>
  <c r="T262" i="3"/>
  <c r="Q262" i="3"/>
  <c r="P262" i="3"/>
  <c r="BA262" i="3" s="1"/>
  <c r="O262" i="3"/>
  <c r="N262" i="3"/>
  <c r="M262" i="3"/>
  <c r="AM262" i="3" s="1"/>
  <c r="L262" i="3"/>
  <c r="K262" i="3"/>
  <c r="J262" i="3"/>
  <c r="I262" i="3"/>
  <c r="R262" i="3" s="1"/>
  <c r="CD261" i="3"/>
  <c r="U261" i="3"/>
  <c r="T261" i="3"/>
  <c r="BS261" i="3" s="1"/>
  <c r="Q261" i="3"/>
  <c r="P261" i="3"/>
  <c r="BB261" i="3" s="1"/>
  <c r="O261" i="3"/>
  <c r="N261" i="3"/>
  <c r="M261" i="3"/>
  <c r="AM261" i="3" s="1"/>
  <c r="L261" i="3"/>
  <c r="K261" i="3"/>
  <c r="J261" i="3"/>
  <c r="I261" i="3"/>
  <c r="R261" i="3" s="1"/>
  <c r="E260" i="3"/>
  <c r="E259" i="3"/>
  <c r="CD258" i="3"/>
  <c r="U258" i="3"/>
  <c r="T258" i="3"/>
  <c r="BS258" i="3" s="1"/>
  <c r="Q258" i="3"/>
  <c r="BF258" i="3" s="1"/>
  <c r="P258" i="3"/>
  <c r="BB258" i="3" s="1"/>
  <c r="O258" i="3"/>
  <c r="N258" i="3"/>
  <c r="AQ258" i="3" s="1"/>
  <c r="M258" i="3"/>
  <c r="AL258" i="3" s="1"/>
  <c r="L258" i="3"/>
  <c r="K258" i="3"/>
  <c r="AB258" i="3" s="1"/>
  <c r="J258" i="3"/>
  <c r="X258" i="3" s="1"/>
  <c r="I258" i="3"/>
  <c r="R258" i="3" s="1"/>
  <c r="BI258" i="3" s="1"/>
  <c r="CD257" i="3"/>
  <c r="U257" i="3"/>
  <c r="T257" i="3"/>
  <c r="Q257" i="3"/>
  <c r="BF257" i="3" s="1"/>
  <c r="P257" i="3"/>
  <c r="O257" i="3"/>
  <c r="N257" i="3"/>
  <c r="AQ257" i="3" s="1"/>
  <c r="M257" i="3"/>
  <c r="AM257" i="3" s="1"/>
  <c r="L257" i="3"/>
  <c r="K257" i="3"/>
  <c r="J257" i="3"/>
  <c r="X257" i="3" s="1"/>
  <c r="I257" i="3"/>
  <c r="R257" i="3" s="1"/>
  <c r="CD256" i="3"/>
  <c r="U256" i="3"/>
  <c r="T256" i="3"/>
  <c r="BS256" i="3" s="1"/>
  <c r="Q256" i="3"/>
  <c r="P256" i="3"/>
  <c r="BB256" i="3" s="1"/>
  <c r="O256" i="3"/>
  <c r="N256" i="3"/>
  <c r="M256" i="3"/>
  <c r="AM256" i="3" s="1"/>
  <c r="L256" i="3"/>
  <c r="K256" i="3"/>
  <c r="J256" i="3"/>
  <c r="I256" i="3"/>
  <c r="R256" i="3" s="1"/>
  <c r="E255" i="3"/>
  <c r="CD254" i="3"/>
  <c r="U254" i="3"/>
  <c r="T254" i="3"/>
  <c r="Q254" i="3"/>
  <c r="P254" i="3"/>
  <c r="O254" i="3"/>
  <c r="N254" i="3"/>
  <c r="AQ254" i="3" s="1"/>
  <c r="M254" i="3"/>
  <c r="AL254" i="3" s="1"/>
  <c r="L254" i="3"/>
  <c r="K254" i="3"/>
  <c r="J254" i="3"/>
  <c r="X254" i="3" s="1"/>
  <c r="I254" i="3"/>
  <c r="R254" i="3" s="1"/>
  <c r="CD253" i="3"/>
  <c r="U253" i="3"/>
  <c r="T253" i="3"/>
  <c r="BS253" i="3" s="1"/>
  <c r="Q253" i="3"/>
  <c r="P253" i="3"/>
  <c r="BB253" i="3" s="1"/>
  <c r="O253" i="3"/>
  <c r="N253" i="3"/>
  <c r="M253" i="3"/>
  <c r="AM253" i="3" s="1"/>
  <c r="L253" i="3"/>
  <c r="K253" i="3"/>
  <c r="AB253" i="3" s="1"/>
  <c r="J253" i="3"/>
  <c r="W253" i="3" s="1"/>
  <c r="I253" i="3"/>
  <c r="R253" i="3" s="1"/>
  <c r="CD252" i="3"/>
  <c r="U252" i="3"/>
  <c r="T252" i="3"/>
  <c r="Q252" i="3"/>
  <c r="P252" i="3"/>
  <c r="BA252" i="3" s="1"/>
  <c r="O252" i="3"/>
  <c r="N252" i="3"/>
  <c r="M252" i="3"/>
  <c r="AL252" i="3" s="1"/>
  <c r="L252" i="3"/>
  <c r="K252" i="3"/>
  <c r="AB252" i="3" s="1"/>
  <c r="J252" i="3"/>
  <c r="I252" i="3"/>
  <c r="R252" i="3" s="1"/>
  <c r="E251" i="3"/>
  <c r="CD250" i="3"/>
  <c r="U250" i="3"/>
  <c r="T250" i="3"/>
  <c r="BS250" i="3" s="1"/>
  <c r="Q250" i="3"/>
  <c r="P250" i="3"/>
  <c r="BA250" i="3" s="1"/>
  <c r="O250" i="3"/>
  <c r="N250" i="3"/>
  <c r="M250" i="3"/>
  <c r="AM250" i="3" s="1"/>
  <c r="L250" i="3"/>
  <c r="K250" i="3"/>
  <c r="J250" i="3"/>
  <c r="X250" i="3" s="1"/>
  <c r="I250" i="3"/>
  <c r="R250" i="3" s="1"/>
  <c r="CD249" i="3"/>
  <c r="U249" i="3"/>
  <c r="T249" i="3"/>
  <c r="Q249" i="3"/>
  <c r="P249" i="3"/>
  <c r="BA249" i="3" s="1"/>
  <c r="O249" i="3"/>
  <c r="N249" i="3"/>
  <c r="M249" i="3"/>
  <c r="L249" i="3"/>
  <c r="K249" i="3"/>
  <c r="AB249" i="3" s="1"/>
  <c r="J249" i="3"/>
  <c r="I249" i="3"/>
  <c r="R249" i="3" s="1"/>
  <c r="CD248" i="3"/>
  <c r="U248" i="3"/>
  <c r="T248" i="3"/>
  <c r="Q248" i="3"/>
  <c r="BF248" i="3" s="1"/>
  <c r="P248" i="3"/>
  <c r="O248" i="3"/>
  <c r="N248" i="3"/>
  <c r="M248" i="3"/>
  <c r="AM248" i="3" s="1"/>
  <c r="L248" i="3"/>
  <c r="K248" i="3"/>
  <c r="J248" i="3"/>
  <c r="X248" i="3" s="1"/>
  <c r="I248" i="3"/>
  <c r="R248" i="3" s="1"/>
  <c r="CD247" i="3"/>
  <c r="U247" i="3"/>
  <c r="T247" i="3"/>
  <c r="Q247" i="3"/>
  <c r="BF247" i="3" s="1"/>
  <c r="P247" i="3"/>
  <c r="BB247" i="3" s="1"/>
  <c r="O247" i="3"/>
  <c r="N247" i="3"/>
  <c r="AQ247" i="3" s="1"/>
  <c r="M247" i="3"/>
  <c r="AM247" i="3" s="1"/>
  <c r="L247" i="3"/>
  <c r="K247" i="3"/>
  <c r="J247" i="3"/>
  <c r="I247" i="3"/>
  <c r="R247" i="3" s="1"/>
  <c r="E246" i="3"/>
  <c r="CD245" i="3"/>
  <c r="U245" i="3"/>
  <c r="T245" i="3"/>
  <c r="Q245" i="3"/>
  <c r="BF245" i="3" s="1"/>
  <c r="P245" i="3"/>
  <c r="BB245" i="3" s="1"/>
  <c r="O245" i="3"/>
  <c r="N245" i="3"/>
  <c r="M245" i="3"/>
  <c r="L245" i="3"/>
  <c r="K245" i="3"/>
  <c r="J245" i="3"/>
  <c r="X245" i="3" s="1"/>
  <c r="I245" i="3"/>
  <c r="R245" i="3" s="1"/>
  <c r="BI245" i="3" s="1"/>
  <c r="CD244" i="3"/>
  <c r="U244" i="3"/>
  <c r="T244" i="3"/>
  <c r="BS244" i="3" s="1"/>
  <c r="Q244" i="3"/>
  <c r="P244" i="3"/>
  <c r="O244" i="3"/>
  <c r="N244" i="3"/>
  <c r="AQ244" i="3" s="1"/>
  <c r="M244" i="3"/>
  <c r="L244" i="3"/>
  <c r="K244" i="3"/>
  <c r="AB244" i="3" s="1"/>
  <c r="J244" i="3"/>
  <c r="I244" i="3"/>
  <c r="R244" i="3" s="1"/>
  <c r="CD243" i="3"/>
  <c r="U243" i="3"/>
  <c r="T243" i="3"/>
  <c r="Q243" i="3"/>
  <c r="P243" i="3"/>
  <c r="BB243" i="3" s="1"/>
  <c r="O243" i="3"/>
  <c r="N243" i="3"/>
  <c r="AQ243" i="3" s="1"/>
  <c r="M243" i="3"/>
  <c r="L243" i="3"/>
  <c r="K243" i="3"/>
  <c r="J243" i="3"/>
  <c r="X243" i="3" s="1"/>
  <c r="I243" i="3"/>
  <c r="R243" i="3" s="1"/>
  <c r="CD242" i="3"/>
  <c r="U242" i="3"/>
  <c r="T242" i="3"/>
  <c r="Q242" i="3"/>
  <c r="BF242" i="3" s="1"/>
  <c r="P242" i="3"/>
  <c r="BB242" i="3" s="1"/>
  <c r="O242" i="3"/>
  <c r="N242" i="3"/>
  <c r="AQ242" i="3" s="1"/>
  <c r="M242" i="3"/>
  <c r="AL242" i="3" s="1"/>
  <c r="L242" i="3"/>
  <c r="K242" i="3"/>
  <c r="J242" i="3"/>
  <c r="I242" i="3"/>
  <c r="R242" i="3" s="1"/>
  <c r="BI242" i="3" s="1"/>
  <c r="E241" i="3"/>
  <c r="E240" i="3"/>
  <c r="CD239" i="3"/>
  <c r="U239" i="3"/>
  <c r="T239" i="3"/>
  <c r="Q239" i="3"/>
  <c r="BF239" i="3" s="1"/>
  <c r="P239" i="3"/>
  <c r="BA239" i="3" s="1"/>
  <c r="O239" i="3"/>
  <c r="N239" i="3"/>
  <c r="M239" i="3"/>
  <c r="AM239" i="3" s="1"/>
  <c r="L239" i="3"/>
  <c r="K239" i="3"/>
  <c r="J239" i="3"/>
  <c r="I239" i="3"/>
  <c r="R239" i="3" s="1"/>
  <c r="CD238" i="3"/>
  <c r="U238" i="3"/>
  <c r="T238" i="3"/>
  <c r="Q238" i="3"/>
  <c r="BF238" i="3" s="1"/>
  <c r="P238" i="3"/>
  <c r="BA238" i="3" s="1"/>
  <c r="O238" i="3"/>
  <c r="N238" i="3"/>
  <c r="M238" i="3"/>
  <c r="AM238" i="3" s="1"/>
  <c r="L238" i="3"/>
  <c r="K238" i="3"/>
  <c r="J238" i="3"/>
  <c r="W238" i="3" s="1"/>
  <c r="I238" i="3"/>
  <c r="R238" i="3" s="1"/>
  <c r="CD237" i="3"/>
  <c r="U237" i="3"/>
  <c r="T237" i="3"/>
  <c r="Q237" i="3"/>
  <c r="BF237" i="3" s="1"/>
  <c r="P237" i="3"/>
  <c r="BB237" i="3" s="1"/>
  <c r="O237" i="3"/>
  <c r="N237" i="3"/>
  <c r="M237" i="3"/>
  <c r="L237" i="3"/>
  <c r="K237" i="3"/>
  <c r="J237" i="3"/>
  <c r="W237" i="3" s="1"/>
  <c r="I237" i="3"/>
  <c r="R237" i="3" s="1"/>
  <c r="BI237" i="3" s="1"/>
  <c r="CD236" i="3"/>
  <c r="U236" i="3"/>
  <c r="T236" i="3"/>
  <c r="Q236" i="3"/>
  <c r="P236" i="3"/>
  <c r="O236" i="3"/>
  <c r="N236" i="3"/>
  <c r="M236" i="3"/>
  <c r="AM236" i="3" s="1"/>
  <c r="L236" i="3"/>
  <c r="K236" i="3"/>
  <c r="J236" i="3"/>
  <c r="X236" i="3" s="1"/>
  <c r="I236" i="3"/>
  <c r="R236" i="3" s="1"/>
  <c r="E235" i="3"/>
  <c r="D235" i="3"/>
  <c r="CD234" i="3"/>
  <c r="U234" i="3"/>
  <c r="T234" i="3"/>
  <c r="Q234" i="3"/>
  <c r="P234" i="3"/>
  <c r="O234" i="3"/>
  <c r="N234" i="3"/>
  <c r="AQ234" i="3" s="1"/>
  <c r="M234" i="3"/>
  <c r="AM234" i="3" s="1"/>
  <c r="L234" i="3"/>
  <c r="K234" i="3"/>
  <c r="AB234" i="3" s="1"/>
  <c r="J234" i="3"/>
  <c r="X234" i="3" s="1"/>
  <c r="I234" i="3"/>
  <c r="R234" i="3" s="1"/>
  <c r="D234" i="3"/>
  <c r="CD233" i="3"/>
  <c r="U233" i="3"/>
  <c r="T233" i="3"/>
  <c r="BS233" i="3" s="1"/>
  <c r="Q233" i="3"/>
  <c r="P233" i="3"/>
  <c r="BB233" i="3" s="1"/>
  <c r="O233" i="3"/>
  <c r="N233" i="3"/>
  <c r="M233" i="3"/>
  <c r="AL233" i="3" s="1"/>
  <c r="L233" i="3"/>
  <c r="K233" i="3"/>
  <c r="J233" i="3"/>
  <c r="X233" i="3" s="1"/>
  <c r="I233" i="3"/>
  <c r="R233" i="3" s="1"/>
  <c r="D233" i="3"/>
  <c r="CD232" i="3"/>
  <c r="U232" i="3"/>
  <c r="T232" i="3"/>
  <c r="Q232" i="3"/>
  <c r="BF232" i="3" s="1"/>
  <c r="P232" i="3"/>
  <c r="BB232" i="3" s="1"/>
  <c r="O232" i="3"/>
  <c r="N232" i="3"/>
  <c r="M232" i="3"/>
  <c r="L232" i="3"/>
  <c r="K232" i="3"/>
  <c r="J232" i="3"/>
  <c r="W232" i="3" s="1"/>
  <c r="I232" i="3"/>
  <c r="R232" i="3" s="1"/>
  <c r="BI232" i="3" s="1"/>
  <c r="D232" i="3"/>
  <c r="CD231" i="3"/>
  <c r="U231" i="3"/>
  <c r="T231" i="3"/>
  <c r="BS231" i="3" s="1"/>
  <c r="Q231" i="3"/>
  <c r="P231" i="3"/>
  <c r="BA231" i="3" s="1"/>
  <c r="O231" i="3"/>
  <c r="N231" i="3"/>
  <c r="M231" i="3"/>
  <c r="L231" i="3"/>
  <c r="K231" i="3"/>
  <c r="AB231" i="3" s="1"/>
  <c r="J231" i="3"/>
  <c r="I231" i="3"/>
  <c r="R231" i="3" s="1"/>
  <c r="D231" i="3"/>
  <c r="CD230" i="3"/>
  <c r="U230" i="3"/>
  <c r="T230" i="3"/>
  <c r="Q230" i="3"/>
  <c r="BF230" i="3" s="1"/>
  <c r="P230" i="3"/>
  <c r="BB230" i="3" s="1"/>
  <c r="O230" i="3"/>
  <c r="N230" i="3"/>
  <c r="M230" i="3"/>
  <c r="AM230" i="3" s="1"/>
  <c r="L230" i="3"/>
  <c r="K230" i="3"/>
  <c r="J230" i="3"/>
  <c r="X230" i="3" s="1"/>
  <c r="I230" i="3"/>
  <c r="R230" i="3" s="1"/>
  <c r="D230" i="3"/>
  <c r="CD229" i="3"/>
  <c r="U229" i="3"/>
  <c r="T229" i="3"/>
  <c r="Q229" i="3"/>
  <c r="P229" i="3"/>
  <c r="BB229" i="3" s="1"/>
  <c r="O229" i="3"/>
  <c r="N229" i="3"/>
  <c r="AQ229" i="3" s="1"/>
  <c r="M229" i="3"/>
  <c r="AL229" i="3" s="1"/>
  <c r="L229" i="3"/>
  <c r="K229" i="3"/>
  <c r="J229" i="3"/>
  <c r="X229" i="3" s="1"/>
  <c r="I229" i="3"/>
  <c r="R229" i="3" s="1"/>
  <c r="D229" i="3"/>
  <c r="CD228" i="3"/>
  <c r="U228" i="3"/>
  <c r="T228" i="3"/>
  <c r="BS228" i="3" s="1"/>
  <c r="Q228" i="3"/>
  <c r="P228" i="3"/>
  <c r="BB228" i="3" s="1"/>
  <c r="O228" i="3"/>
  <c r="N228" i="3"/>
  <c r="AQ228" i="3" s="1"/>
  <c r="M228" i="3"/>
  <c r="L228" i="3"/>
  <c r="K228" i="3"/>
  <c r="AB228" i="3" s="1"/>
  <c r="J228" i="3"/>
  <c r="I228" i="3"/>
  <c r="R228" i="3" s="1"/>
  <c r="D228" i="3"/>
  <c r="CD227" i="3"/>
  <c r="U227" i="3"/>
  <c r="T227" i="3"/>
  <c r="BS227" i="3" s="1"/>
  <c r="Q227" i="3"/>
  <c r="BF227" i="3" s="1"/>
  <c r="P227" i="3"/>
  <c r="BB227" i="3" s="1"/>
  <c r="O227" i="3"/>
  <c r="N227" i="3"/>
  <c r="M227" i="3"/>
  <c r="AM227" i="3" s="1"/>
  <c r="L227" i="3"/>
  <c r="K227" i="3"/>
  <c r="J227" i="3"/>
  <c r="I227" i="3"/>
  <c r="R227" i="3" s="1"/>
  <c r="D227" i="3"/>
  <c r="CD226" i="3"/>
  <c r="U226" i="3"/>
  <c r="T226" i="3"/>
  <c r="Q226" i="3"/>
  <c r="BF226" i="3" s="1"/>
  <c r="P226" i="3"/>
  <c r="BB226" i="3" s="1"/>
  <c r="O226" i="3"/>
  <c r="N226" i="3"/>
  <c r="M226" i="3"/>
  <c r="AL226" i="3" s="1"/>
  <c r="L226" i="3"/>
  <c r="K226" i="3"/>
  <c r="AB226" i="3" s="1"/>
  <c r="J226" i="3"/>
  <c r="I226" i="3"/>
  <c r="R226" i="3" s="1"/>
  <c r="D226" i="3"/>
  <c r="E225" i="3"/>
  <c r="E224" i="3"/>
  <c r="CD223" i="3"/>
  <c r="U223" i="3"/>
  <c r="T223" i="3"/>
  <c r="Q223" i="3"/>
  <c r="P223" i="3"/>
  <c r="BB223" i="3" s="1"/>
  <c r="O223" i="3"/>
  <c r="N223" i="3"/>
  <c r="AQ223" i="3" s="1"/>
  <c r="M223" i="3"/>
  <c r="AM223" i="3" s="1"/>
  <c r="L223" i="3"/>
  <c r="K223" i="3"/>
  <c r="AB223" i="3" s="1"/>
  <c r="J223" i="3"/>
  <c r="X223" i="3" s="1"/>
  <c r="I223" i="3"/>
  <c r="R223" i="3" s="1"/>
  <c r="CD222" i="3"/>
  <c r="U222" i="3"/>
  <c r="T222" i="3"/>
  <c r="BS222" i="3" s="1"/>
  <c r="Q222" i="3"/>
  <c r="P222" i="3"/>
  <c r="BB222" i="3" s="1"/>
  <c r="O222" i="3"/>
  <c r="N222" i="3"/>
  <c r="M222" i="3"/>
  <c r="AM222" i="3" s="1"/>
  <c r="L222" i="3"/>
  <c r="K222" i="3"/>
  <c r="J222" i="3"/>
  <c r="W222" i="3" s="1"/>
  <c r="I222" i="3"/>
  <c r="R222" i="3" s="1"/>
  <c r="CD221" i="3"/>
  <c r="U221" i="3"/>
  <c r="T221" i="3"/>
  <c r="Q221" i="3"/>
  <c r="BF221" i="3" s="1"/>
  <c r="P221" i="3"/>
  <c r="BA221" i="3" s="1"/>
  <c r="O221" i="3"/>
  <c r="N221" i="3"/>
  <c r="M221" i="3"/>
  <c r="AM221" i="3" s="1"/>
  <c r="L221" i="3"/>
  <c r="K221" i="3"/>
  <c r="J221" i="3"/>
  <c r="I221" i="3"/>
  <c r="R221" i="3" s="1"/>
  <c r="E220" i="3"/>
  <c r="CD219" i="3"/>
  <c r="U219" i="3"/>
  <c r="T219" i="3"/>
  <c r="BS219" i="3" s="1"/>
  <c r="Q219" i="3"/>
  <c r="P219" i="3"/>
  <c r="BB219" i="3" s="1"/>
  <c r="O219" i="3"/>
  <c r="N219" i="3"/>
  <c r="M219" i="3"/>
  <c r="AM219" i="3" s="1"/>
  <c r="L219" i="3"/>
  <c r="K219" i="3"/>
  <c r="AB219" i="3" s="1"/>
  <c r="J219" i="3"/>
  <c r="X219" i="3" s="1"/>
  <c r="I219" i="3"/>
  <c r="R219" i="3" s="1"/>
  <c r="E218" i="3"/>
  <c r="E217" i="3"/>
  <c r="E216" i="3"/>
  <c r="CD215" i="3"/>
  <c r="U215" i="3"/>
  <c r="T215" i="3"/>
  <c r="Q215" i="3"/>
  <c r="P215" i="3"/>
  <c r="BB215" i="3" s="1"/>
  <c r="O215" i="3"/>
  <c r="N215" i="3"/>
  <c r="AQ215" i="3" s="1"/>
  <c r="M215" i="3"/>
  <c r="AM215" i="3" s="1"/>
  <c r="L215" i="3"/>
  <c r="K215" i="3"/>
  <c r="J215" i="3"/>
  <c r="I215" i="3"/>
  <c r="R215" i="3" s="1"/>
  <c r="CD214" i="3"/>
  <c r="U214" i="3"/>
  <c r="T214" i="3"/>
  <c r="Q214" i="3"/>
  <c r="P214" i="3"/>
  <c r="O214" i="3"/>
  <c r="N214" i="3"/>
  <c r="M214" i="3"/>
  <c r="AM214" i="3" s="1"/>
  <c r="L214" i="3"/>
  <c r="K214" i="3"/>
  <c r="J214" i="3"/>
  <c r="X214" i="3" s="1"/>
  <c r="I214" i="3"/>
  <c r="R214" i="3" s="1"/>
  <c r="E213" i="3"/>
  <c r="CD212" i="3"/>
  <c r="U212" i="3"/>
  <c r="T212" i="3"/>
  <c r="BS212" i="3" s="1"/>
  <c r="Q212" i="3"/>
  <c r="BF212" i="3" s="1"/>
  <c r="P212" i="3"/>
  <c r="BB212" i="3" s="1"/>
  <c r="O212" i="3"/>
  <c r="N212" i="3"/>
  <c r="AQ212" i="3" s="1"/>
  <c r="M212" i="3"/>
  <c r="AM212" i="3" s="1"/>
  <c r="L212" i="3"/>
  <c r="K212" i="3"/>
  <c r="J212" i="3"/>
  <c r="W212" i="3" s="1"/>
  <c r="I212" i="3"/>
  <c r="R212" i="3" s="1"/>
  <c r="E211" i="3"/>
  <c r="E210" i="3"/>
  <c r="CD209" i="3"/>
  <c r="U209" i="3"/>
  <c r="T209" i="3"/>
  <c r="Q209" i="3"/>
  <c r="BF209" i="3" s="1"/>
  <c r="P209" i="3"/>
  <c r="O209" i="3"/>
  <c r="N209" i="3"/>
  <c r="AQ209" i="3" s="1"/>
  <c r="M209" i="3"/>
  <c r="AL209" i="3" s="1"/>
  <c r="L209" i="3"/>
  <c r="K209" i="3"/>
  <c r="AB209" i="3" s="1"/>
  <c r="J209" i="3"/>
  <c r="I209" i="3"/>
  <c r="R209" i="3" s="1"/>
  <c r="CD208" i="3"/>
  <c r="U208" i="3"/>
  <c r="T208" i="3"/>
  <c r="Q208" i="3"/>
  <c r="P208" i="3"/>
  <c r="BB208" i="3" s="1"/>
  <c r="O208" i="3"/>
  <c r="N208" i="3"/>
  <c r="AQ208" i="3" s="1"/>
  <c r="M208" i="3"/>
  <c r="AM208" i="3" s="1"/>
  <c r="L208" i="3"/>
  <c r="K208" i="3"/>
  <c r="AB208" i="3" s="1"/>
  <c r="J208" i="3"/>
  <c r="X208" i="3" s="1"/>
  <c r="I208" i="3"/>
  <c r="R208" i="3" s="1"/>
  <c r="CD207" i="3"/>
  <c r="U207" i="3"/>
  <c r="T207" i="3"/>
  <c r="BS207" i="3" s="1"/>
  <c r="Q207" i="3"/>
  <c r="P207" i="3"/>
  <c r="BB207" i="3" s="1"/>
  <c r="O207" i="3"/>
  <c r="N207" i="3"/>
  <c r="M207" i="3"/>
  <c r="AM207" i="3" s="1"/>
  <c r="L207" i="3"/>
  <c r="K207" i="3"/>
  <c r="J207" i="3"/>
  <c r="X207" i="3" s="1"/>
  <c r="I207" i="3"/>
  <c r="R207" i="3" s="1"/>
  <c r="CD206" i="3"/>
  <c r="U206" i="3"/>
  <c r="T206" i="3"/>
  <c r="Q206" i="3"/>
  <c r="P206" i="3"/>
  <c r="BB206" i="3" s="1"/>
  <c r="O206" i="3"/>
  <c r="N206" i="3"/>
  <c r="M206" i="3"/>
  <c r="AL206" i="3" s="1"/>
  <c r="L206" i="3"/>
  <c r="K206" i="3"/>
  <c r="J206" i="3"/>
  <c r="I206" i="3"/>
  <c r="R206" i="3" s="1"/>
  <c r="CD205" i="3"/>
  <c r="U205" i="3"/>
  <c r="T205" i="3"/>
  <c r="Q205" i="3"/>
  <c r="BF205" i="3" s="1"/>
  <c r="P205" i="3"/>
  <c r="BA205" i="3" s="1"/>
  <c r="O205" i="3"/>
  <c r="N205" i="3"/>
  <c r="M205" i="3"/>
  <c r="AL205" i="3" s="1"/>
  <c r="L205" i="3"/>
  <c r="K205" i="3"/>
  <c r="J205" i="3"/>
  <c r="W205" i="3" s="1"/>
  <c r="I205" i="3"/>
  <c r="R205" i="3" s="1"/>
  <c r="E204" i="3"/>
  <c r="CD203" i="3"/>
  <c r="U203" i="3"/>
  <c r="T203" i="3"/>
  <c r="BS203" i="3" s="1"/>
  <c r="Q203" i="3"/>
  <c r="P203" i="3"/>
  <c r="BA203" i="3" s="1"/>
  <c r="O203" i="3"/>
  <c r="N203" i="3"/>
  <c r="M203" i="3"/>
  <c r="L203" i="3"/>
  <c r="K203" i="3"/>
  <c r="AB203" i="3" s="1"/>
  <c r="J203" i="3"/>
  <c r="I203" i="3"/>
  <c r="R203" i="3" s="1"/>
  <c r="CD202" i="3"/>
  <c r="U202" i="3"/>
  <c r="T202" i="3"/>
  <c r="Q202" i="3"/>
  <c r="BF202" i="3" s="1"/>
  <c r="P202" i="3"/>
  <c r="BB202" i="3" s="1"/>
  <c r="O202" i="3"/>
  <c r="N202" i="3"/>
  <c r="M202" i="3"/>
  <c r="AL202" i="3" s="1"/>
  <c r="L202" i="3"/>
  <c r="K202" i="3"/>
  <c r="AB202" i="3" s="1"/>
  <c r="J202" i="3"/>
  <c r="I202" i="3"/>
  <c r="R202" i="3" s="1"/>
  <c r="CD201" i="3"/>
  <c r="U201" i="3"/>
  <c r="T201" i="3"/>
  <c r="Q201" i="3"/>
  <c r="BF201" i="3" s="1"/>
  <c r="P201" i="3"/>
  <c r="BA201" i="3" s="1"/>
  <c r="O201" i="3"/>
  <c r="N201" i="3"/>
  <c r="M201" i="3"/>
  <c r="AL201" i="3" s="1"/>
  <c r="L201" i="3"/>
  <c r="K201" i="3"/>
  <c r="J201" i="3"/>
  <c r="W201" i="3" s="1"/>
  <c r="I201" i="3"/>
  <c r="R201" i="3" s="1"/>
  <c r="E200" i="3"/>
  <c r="CD199" i="3"/>
  <c r="U199" i="3"/>
  <c r="T199" i="3"/>
  <c r="BS199" i="3" s="1"/>
  <c r="Q199" i="3"/>
  <c r="P199" i="3"/>
  <c r="BB199" i="3" s="1"/>
  <c r="O199" i="3"/>
  <c r="N199" i="3"/>
  <c r="M199" i="3"/>
  <c r="L199" i="3"/>
  <c r="K199" i="3"/>
  <c r="AB199" i="3" s="1"/>
  <c r="J199" i="3"/>
  <c r="X199" i="3" s="1"/>
  <c r="I199" i="3"/>
  <c r="R199" i="3" s="1"/>
  <c r="CD198" i="3"/>
  <c r="U198" i="3"/>
  <c r="T198" i="3"/>
  <c r="BS198" i="3" s="1"/>
  <c r="Q198" i="3"/>
  <c r="BF198" i="3" s="1"/>
  <c r="P198" i="3"/>
  <c r="BA198" i="3" s="1"/>
  <c r="O198" i="3"/>
  <c r="N198" i="3"/>
  <c r="M198" i="3"/>
  <c r="AM198" i="3" s="1"/>
  <c r="L198" i="3"/>
  <c r="K198" i="3"/>
  <c r="AB198" i="3" s="1"/>
  <c r="J198" i="3"/>
  <c r="I198" i="3"/>
  <c r="R198" i="3" s="1"/>
  <c r="CD197" i="3"/>
  <c r="U197" i="3"/>
  <c r="T197" i="3"/>
  <c r="Q197" i="3"/>
  <c r="BF197" i="3" s="1"/>
  <c r="P197" i="3"/>
  <c r="BA197" i="3" s="1"/>
  <c r="O197" i="3"/>
  <c r="N197" i="3"/>
  <c r="M197" i="3"/>
  <c r="L197" i="3"/>
  <c r="K197" i="3"/>
  <c r="AB197" i="3" s="1"/>
  <c r="J197" i="3"/>
  <c r="W197" i="3" s="1"/>
  <c r="I197" i="3"/>
  <c r="R197" i="3" s="1"/>
  <c r="E196" i="3"/>
  <c r="CD195" i="3"/>
  <c r="U195" i="3"/>
  <c r="T195" i="3"/>
  <c r="BS195" i="3" s="1"/>
  <c r="Q195" i="3"/>
  <c r="P195" i="3"/>
  <c r="BB195" i="3" s="1"/>
  <c r="O195" i="3"/>
  <c r="N195" i="3"/>
  <c r="M195" i="3"/>
  <c r="L195" i="3"/>
  <c r="K195" i="3"/>
  <c r="J195" i="3"/>
  <c r="X195" i="3" s="1"/>
  <c r="I195" i="3"/>
  <c r="R195" i="3" s="1"/>
  <c r="CD194" i="3"/>
  <c r="U194" i="3"/>
  <c r="T194" i="3"/>
  <c r="BS194" i="3" s="1"/>
  <c r="Q194" i="3"/>
  <c r="BF194" i="3" s="1"/>
  <c r="P194" i="3"/>
  <c r="BA194" i="3" s="1"/>
  <c r="O194" i="3"/>
  <c r="N194" i="3"/>
  <c r="AQ194" i="3" s="1"/>
  <c r="M194" i="3"/>
  <c r="AL194" i="3" s="1"/>
  <c r="L194" i="3"/>
  <c r="K194" i="3"/>
  <c r="J194" i="3"/>
  <c r="X194" i="3" s="1"/>
  <c r="I194" i="3"/>
  <c r="R194" i="3" s="1"/>
  <c r="CD193" i="3"/>
  <c r="U193" i="3"/>
  <c r="T193" i="3"/>
  <c r="Q193" i="3"/>
  <c r="BF193" i="3" s="1"/>
  <c r="P193" i="3"/>
  <c r="BA193" i="3" s="1"/>
  <c r="O193" i="3"/>
  <c r="N193" i="3"/>
  <c r="M193" i="3"/>
  <c r="AL193" i="3" s="1"/>
  <c r="L193" i="3"/>
  <c r="K193" i="3"/>
  <c r="J193" i="3"/>
  <c r="W193" i="3" s="1"/>
  <c r="I193" i="3"/>
  <c r="R193" i="3" s="1"/>
  <c r="CD192" i="3"/>
  <c r="U192" i="3"/>
  <c r="T192" i="3"/>
  <c r="BS192" i="3" s="1"/>
  <c r="Q192" i="3"/>
  <c r="BF192" i="3" s="1"/>
  <c r="P192" i="3"/>
  <c r="BB192" i="3" s="1"/>
  <c r="O192" i="3"/>
  <c r="N192" i="3"/>
  <c r="M192" i="3"/>
  <c r="L192" i="3"/>
  <c r="K192" i="3"/>
  <c r="AB192" i="3" s="1"/>
  <c r="J192" i="3"/>
  <c r="X192" i="3" s="1"/>
  <c r="I192" i="3"/>
  <c r="R192" i="3" s="1"/>
  <c r="BI192" i="3" s="1"/>
  <c r="CD191" i="3"/>
  <c r="U191" i="3"/>
  <c r="T191" i="3"/>
  <c r="Q191" i="3"/>
  <c r="P191" i="3"/>
  <c r="BB191" i="3" s="1"/>
  <c r="O191" i="3"/>
  <c r="N191" i="3"/>
  <c r="M191" i="3"/>
  <c r="AM191" i="3" s="1"/>
  <c r="L191" i="3"/>
  <c r="K191" i="3"/>
  <c r="AB191" i="3" s="1"/>
  <c r="J191" i="3"/>
  <c r="X191" i="3" s="1"/>
  <c r="I191" i="3"/>
  <c r="R191" i="3" s="1"/>
  <c r="CD190" i="3"/>
  <c r="U190" i="3"/>
  <c r="T190" i="3"/>
  <c r="Q190" i="3"/>
  <c r="P190" i="3"/>
  <c r="BB190" i="3" s="1"/>
  <c r="O190" i="3"/>
  <c r="N190" i="3"/>
  <c r="AQ190" i="3" s="1"/>
  <c r="M190" i="3"/>
  <c r="AM190" i="3" s="1"/>
  <c r="L190" i="3"/>
  <c r="K190" i="3"/>
  <c r="J190" i="3"/>
  <c r="X190" i="3" s="1"/>
  <c r="I190" i="3"/>
  <c r="R190" i="3" s="1"/>
  <c r="CD189" i="3"/>
  <c r="U189" i="3"/>
  <c r="T189" i="3"/>
  <c r="BS189" i="3" s="1"/>
  <c r="Q189" i="3"/>
  <c r="P189" i="3"/>
  <c r="BB189" i="3" s="1"/>
  <c r="O189" i="3"/>
  <c r="N189" i="3"/>
  <c r="M189" i="3"/>
  <c r="AM189" i="3" s="1"/>
  <c r="L189" i="3"/>
  <c r="K189" i="3"/>
  <c r="J189" i="3"/>
  <c r="I189" i="3"/>
  <c r="R189" i="3" s="1"/>
  <c r="CD188" i="3"/>
  <c r="U188" i="3"/>
  <c r="T188" i="3"/>
  <c r="Q188" i="3"/>
  <c r="P188" i="3"/>
  <c r="BA188" i="3" s="1"/>
  <c r="O188" i="3"/>
  <c r="N188" i="3"/>
  <c r="M188" i="3"/>
  <c r="AM188" i="3" s="1"/>
  <c r="L188" i="3"/>
  <c r="K188" i="3"/>
  <c r="AB188" i="3" s="1"/>
  <c r="J188" i="3"/>
  <c r="X188" i="3" s="1"/>
  <c r="I188" i="3"/>
  <c r="R188" i="3" s="1"/>
  <c r="CD187" i="3"/>
  <c r="U187" i="3"/>
  <c r="T187" i="3"/>
  <c r="Q187" i="3"/>
  <c r="BF187" i="3" s="1"/>
  <c r="P187" i="3"/>
  <c r="BA187" i="3" s="1"/>
  <c r="O187" i="3"/>
  <c r="N187" i="3"/>
  <c r="AQ187" i="3" s="1"/>
  <c r="M187" i="3"/>
  <c r="AM187" i="3" s="1"/>
  <c r="L187" i="3"/>
  <c r="K187" i="3"/>
  <c r="J187" i="3"/>
  <c r="W187" i="3" s="1"/>
  <c r="I187" i="3"/>
  <c r="R187" i="3" s="1"/>
  <c r="CD186" i="3"/>
  <c r="U186" i="3"/>
  <c r="T186" i="3"/>
  <c r="Q186" i="3"/>
  <c r="BF186" i="3" s="1"/>
  <c r="P186" i="3"/>
  <c r="BB186" i="3" s="1"/>
  <c r="O186" i="3"/>
  <c r="N186" i="3"/>
  <c r="M186" i="3"/>
  <c r="AM186" i="3" s="1"/>
  <c r="L186" i="3"/>
  <c r="K186" i="3"/>
  <c r="AB186" i="3" s="1"/>
  <c r="J186" i="3"/>
  <c r="X186" i="3" s="1"/>
  <c r="I186" i="3"/>
  <c r="R186" i="3" s="1"/>
  <c r="CD185" i="3"/>
  <c r="U185" i="3"/>
  <c r="T185" i="3"/>
  <c r="BS185" i="3" s="1"/>
  <c r="Q185" i="3"/>
  <c r="P185" i="3"/>
  <c r="BB185" i="3" s="1"/>
  <c r="O185" i="3"/>
  <c r="N185" i="3"/>
  <c r="M185" i="3"/>
  <c r="AM185" i="3" s="1"/>
  <c r="L185" i="3"/>
  <c r="K185" i="3"/>
  <c r="AB185" i="3" s="1"/>
  <c r="J185" i="3"/>
  <c r="X185" i="3" s="1"/>
  <c r="I185" i="3"/>
  <c r="R185" i="3" s="1"/>
  <c r="CD184" i="3"/>
  <c r="U184" i="3"/>
  <c r="T184" i="3"/>
  <c r="BS184" i="3" s="1"/>
  <c r="Q184" i="3"/>
  <c r="BF184" i="3" s="1"/>
  <c r="P184" i="3"/>
  <c r="BB184" i="3" s="1"/>
  <c r="O184" i="3"/>
  <c r="N184" i="3"/>
  <c r="AQ184" i="3" s="1"/>
  <c r="M184" i="3"/>
  <c r="AM184" i="3" s="1"/>
  <c r="L184" i="3"/>
  <c r="K184" i="3"/>
  <c r="J184" i="3"/>
  <c r="I184" i="3"/>
  <c r="R184" i="3" s="1"/>
  <c r="CD183" i="3"/>
  <c r="U183" i="3"/>
  <c r="T183" i="3"/>
  <c r="Q183" i="3"/>
  <c r="BF183" i="3" s="1"/>
  <c r="P183" i="3"/>
  <c r="BB183" i="3" s="1"/>
  <c r="O183" i="3"/>
  <c r="N183" i="3"/>
  <c r="AQ183" i="3" s="1"/>
  <c r="M183" i="3"/>
  <c r="AL183" i="3" s="1"/>
  <c r="L183" i="3"/>
  <c r="K183" i="3"/>
  <c r="AB183" i="3" s="1"/>
  <c r="J183" i="3"/>
  <c r="I183" i="3"/>
  <c r="R183" i="3" s="1"/>
  <c r="CD182" i="3"/>
  <c r="U182" i="3"/>
  <c r="T182" i="3"/>
  <c r="BS182" i="3" s="1"/>
  <c r="Q182" i="3"/>
  <c r="P182" i="3"/>
  <c r="BB182" i="3" s="1"/>
  <c r="O182" i="3"/>
  <c r="N182" i="3"/>
  <c r="AQ182" i="3" s="1"/>
  <c r="M182" i="3"/>
  <c r="AM182" i="3" s="1"/>
  <c r="L182" i="3"/>
  <c r="K182" i="3"/>
  <c r="AB182" i="3" s="1"/>
  <c r="J182" i="3"/>
  <c r="X182" i="3" s="1"/>
  <c r="I182" i="3"/>
  <c r="R182" i="3" s="1"/>
  <c r="E181" i="3"/>
  <c r="CD180" i="3"/>
  <c r="U180" i="3"/>
  <c r="T180" i="3"/>
  <c r="BS180" i="3" s="1"/>
  <c r="Q180" i="3"/>
  <c r="BF180" i="3" s="1"/>
  <c r="P180" i="3"/>
  <c r="BA180" i="3" s="1"/>
  <c r="O180" i="3"/>
  <c r="N180" i="3"/>
  <c r="AQ180" i="3" s="1"/>
  <c r="M180" i="3"/>
  <c r="L180" i="3"/>
  <c r="K180" i="3"/>
  <c r="J180" i="3"/>
  <c r="W180" i="3" s="1"/>
  <c r="I180" i="3"/>
  <c r="R180" i="3" s="1"/>
  <c r="CD179" i="3"/>
  <c r="U179" i="3"/>
  <c r="T179" i="3"/>
  <c r="Q179" i="3"/>
  <c r="BF179" i="3" s="1"/>
  <c r="P179" i="3"/>
  <c r="BB179" i="3" s="1"/>
  <c r="O179" i="3"/>
  <c r="N179" i="3"/>
  <c r="AQ179" i="3" s="1"/>
  <c r="M179" i="3"/>
  <c r="AL179" i="3" s="1"/>
  <c r="L179" i="3"/>
  <c r="K179" i="3"/>
  <c r="AB179" i="3" s="1"/>
  <c r="J179" i="3"/>
  <c r="I179" i="3"/>
  <c r="R179" i="3" s="1"/>
  <c r="CD178" i="3"/>
  <c r="U178" i="3"/>
  <c r="T178" i="3"/>
  <c r="BS178" i="3" s="1"/>
  <c r="Q178" i="3"/>
  <c r="P178" i="3"/>
  <c r="BB178" i="3" s="1"/>
  <c r="O178" i="3"/>
  <c r="N178" i="3"/>
  <c r="M178" i="3"/>
  <c r="AM178" i="3" s="1"/>
  <c r="L178" i="3"/>
  <c r="K178" i="3"/>
  <c r="J178" i="3"/>
  <c r="X178" i="3" s="1"/>
  <c r="I178" i="3"/>
  <c r="R178" i="3" s="1"/>
  <c r="CD177" i="3"/>
  <c r="U177" i="3"/>
  <c r="T177" i="3"/>
  <c r="BS177" i="3" s="1"/>
  <c r="Q177" i="3"/>
  <c r="P177" i="3"/>
  <c r="BA177" i="3" s="1"/>
  <c r="O177" i="3"/>
  <c r="N177" i="3"/>
  <c r="M177" i="3"/>
  <c r="L177" i="3"/>
  <c r="K177" i="3"/>
  <c r="AB177" i="3" s="1"/>
  <c r="J177" i="3"/>
  <c r="W177" i="3" s="1"/>
  <c r="I177" i="3"/>
  <c r="R177" i="3" s="1"/>
  <c r="CD176" i="3"/>
  <c r="U176" i="3"/>
  <c r="T176" i="3"/>
  <c r="Q176" i="3"/>
  <c r="P176" i="3"/>
  <c r="BB176" i="3" s="1"/>
  <c r="O176" i="3"/>
  <c r="N176" i="3"/>
  <c r="M176" i="3"/>
  <c r="AL176" i="3" s="1"/>
  <c r="L176" i="3"/>
  <c r="K176" i="3"/>
  <c r="AB176" i="3" s="1"/>
  <c r="J176" i="3"/>
  <c r="X176" i="3" s="1"/>
  <c r="I176" i="3"/>
  <c r="R176" i="3" s="1"/>
  <c r="E175" i="3"/>
  <c r="CD174" i="3"/>
  <c r="U174" i="3"/>
  <c r="T174" i="3"/>
  <c r="BS174" i="3" s="1"/>
  <c r="Q174" i="3"/>
  <c r="P174" i="3"/>
  <c r="BB174" i="3" s="1"/>
  <c r="O174" i="3"/>
  <c r="N174" i="3"/>
  <c r="AQ174" i="3" s="1"/>
  <c r="M174" i="3"/>
  <c r="AL174" i="3" s="1"/>
  <c r="L174" i="3"/>
  <c r="K174" i="3"/>
  <c r="AB174" i="3" s="1"/>
  <c r="J174" i="3"/>
  <c r="X174" i="3" s="1"/>
  <c r="I174" i="3"/>
  <c r="R174" i="3" s="1"/>
  <c r="CD173" i="3"/>
  <c r="U173" i="3"/>
  <c r="T173" i="3"/>
  <c r="BS173" i="3" s="1"/>
  <c r="Q173" i="3"/>
  <c r="P173" i="3"/>
  <c r="BB173" i="3" s="1"/>
  <c r="O173" i="3"/>
  <c r="N173" i="3"/>
  <c r="M173" i="3"/>
  <c r="L173" i="3"/>
  <c r="K173" i="3"/>
  <c r="AB173" i="3" s="1"/>
  <c r="J173" i="3"/>
  <c r="W173" i="3" s="1"/>
  <c r="I173" i="3"/>
  <c r="R173" i="3" s="1"/>
  <c r="CD172" i="3"/>
  <c r="U172" i="3"/>
  <c r="T172" i="3"/>
  <c r="Q172" i="3"/>
  <c r="BF172" i="3" s="1"/>
  <c r="P172" i="3"/>
  <c r="BA172" i="3" s="1"/>
  <c r="O172" i="3"/>
  <c r="N172" i="3"/>
  <c r="M172" i="3"/>
  <c r="AL172" i="3" s="1"/>
  <c r="L172" i="3"/>
  <c r="K172" i="3"/>
  <c r="AB172" i="3" s="1"/>
  <c r="J172" i="3"/>
  <c r="X172" i="3" s="1"/>
  <c r="I172" i="3"/>
  <c r="R172" i="3" s="1"/>
  <c r="CD171" i="3"/>
  <c r="U171" i="3"/>
  <c r="T171" i="3"/>
  <c r="Q171" i="3"/>
  <c r="BF171" i="3" s="1"/>
  <c r="P171" i="3"/>
  <c r="BA171" i="3" s="1"/>
  <c r="O171" i="3"/>
  <c r="N171" i="3"/>
  <c r="M171" i="3"/>
  <c r="AM171" i="3" s="1"/>
  <c r="L171" i="3"/>
  <c r="K171" i="3"/>
  <c r="J171" i="3"/>
  <c r="W171" i="3" s="1"/>
  <c r="I171" i="3"/>
  <c r="R171" i="3" s="1"/>
  <c r="E170" i="3"/>
  <c r="CD169" i="3"/>
  <c r="U169" i="3"/>
  <c r="T169" i="3"/>
  <c r="BS169" i="3" s="1"/>
  <c r="Q169" i="3"/>
  <c r="P169" i="3"/>
  <c r="BB169" i="3" s="1"/>
  <c r="O169" i="3"/>
  <c r="N169" i="3"/>
  <c r="M169" i="3"/>
  <c r="AM169" i="3" s="1"/>
  <c r="L169" i="3"/>
  <c r="K169" i="3"/>
  <c r="J169" i="3"/>
  <c r="X169" i="3" s="1"/>
  <c r="I169" i="3"/>
  <c r="R169" i="3" s="1"/>
  <c r="CD168" i="3"/>
  <c r="U168" i="3"/>
  <c r="T168" i="3"/>
  <c r="Q168" i="3"/>
  <c r="BF168" i="3" s="1"/>
  <c r="P168" i="3"/>
  <c r="BB168" i="3" s="1"/>
  <c r="O168" i="3"/>
  <c r="N168" i="3"/>
  <c r="M168" i="3"/>
  <c r="AM168" i="3" s="1"/>
  <c r="L168" i="3"/>
  <c r="K168" i="3"/>
  <c r="AB168" i="3" s="1"/>
  <c r="J168" i="3"/>
  <c r="I168" i="3"/>
  <c r="R168" i="3" s="1"/>
  <c r="CD167" i="3"/>
  <c r="U167" i="3"/>
  <c r="T167" i="3"/>
  <c r="BS167" i="3" s="1"/>
  <c r="Q167" i="3"/>
  <c r="BF167" i="3" s="1"/>
  <c r="P167" i="3"/>
  <c r="BA167" i="3" s="1"/>
  <c r="O167" i="3"/>
  <c r="N167" i="3"/>
  <c r="M167" i="3"/>
  <c r="AM167" i="3" s="1"/>
  <c r="L167" i="3"/>
  <c r="K167" i="3"/>
  <c r="J167" i="3"/>
  <c r="W167" i="3" s="1"/>
  <c r="I167" i="3"/>
  <c r="R167" i="3" s="1"/>
  <c r="BI167" i="3" s="1"/>
  <c r="CD166" i="3"/>
  <c r="U166" i="3"/>
  <c r="T166" i="3"/>
  <c r="BS166" i="3" s="1"/>
  <c r="Q166" i="3"/>
  <c r="BF166" i="3" s="1"/>
  <c r="P166" i="3"/>
  <c r="O166" i="3"/>
  <c r="N166" i="3"/>
  <c r="M166" i="3"/>
  <c r="AM166" i="3" s="1"/>
  <c r="L166" i="3"/>
  <c r="K166" i="3"/>
  <c r="AB166" i="3" s="1"/>
  <c r="J166" i="3"/>
  <c r="W166" i="3" s="1"/>
  <c r="I166" i="3"/>
  <c r="R166" i="3" s="1"/>
  <c r="CD165" i="3"/>
  <c r="U165" i="3"/>
  <c r="T165" i="3"/>
  <c r="BS165" i="3" s="1"/>
  <c r="Q165" i="3"/>
  <c r="BF165" i="3" s="1"/>
  <c r="P165" i="3"/>
  <c r="O165" i="3"/>
  <c r="N165" i="3"/>
  <c r="M165" i="3"/>
  <c r="AM165" i="3" s="1"/>
  <c r="L165" i="3"/>
  <c r="K165" i="3"/>
  <c r="AB165" i="3" s="1"/>
  <c r="J165" i="3"/>
  <c r="X165" i="3" s="1"/>
  <c r="I165" i="3"/>
  <c r="R165" i="3" s="1"/>
  <c r="CD164" i="3"/>
  <c r="U164" i="3"/>
  <c r="T164" i="3"/>
  <c r="BS164" i="3" s="1"/>
  <c r="Q164" i="3"/>
  <c r="P164" i="3"/>
  <c r="O164" i="3"/>
  <c r="N164" i="3"/>
  <c r="AQ164" i="3" s="1"/>
  <c r="M164" i="3"/>
  <c r="AM164" i="3" s="1"/>
  <c r="L164" i="3"/>
  <c r="K164" i="3"/>
  <c r="J164" i="3"/>
  <c r="X164" i="3" s="1"/>
  <c r="I164" i="3"/>
  <c r="R164" i="3" s="1"/>
  <c r="CD163" i="3"/>
  <c r="U163" i="3"/>
  <c r="T163" i="3"/>
  <c r="BS163" i="3" s="1"/>
  <c r="Q163" i="3"/>
  <c r="BF163" i="3" s="1"/>
  <c r="P163" i="3"/>
  <c r="O163" i="3"/>
  <c r="N163" i="3"/>
  <c r="AQ163" i="3" s="1"/>
  <c r="M163" i="3"/>
  <c r="AM163" i="3" s="1"/>
  <c r="L163" i="3"/>
  <c r="K163" i="3"/>
  <c r="J163" i="3"/>
  <c r="W163" i="3" s="1"/>
  <c r="I163" i="3"/>
  <c r="R163" i="3" s="1"/>
  <c r="E162" i="3"/>
  <c r="CD161" i="3"/>
  <c r="U161" i="3"/>
  <c r="T161" i="3"/>
  <c r="BS161" i="3" s="1"/>
  <c r="Q161" i="3"/>
  <c r="P161" i="3"/>
  <c r="O161" i="3"/>
  <c r="N161" i="3"/>
  <c r="M161" i="3"/>
  <c r="AL161" i="3" s="1"/>
  <c r="L161" i="3"/>
  <c r="K161" i="3"/>
  <c r="AB161" i="3" s="1"/>
  <c r="J161" i="3"/>
  <c r="X161" i="3" s="1"/>
  <c r="I161" i="3"/>
  <c r="R161" i="3" s="1"/>
  <c r="CD160" i="3"/>
  <c r="U160" i="3"/>
  <c r="T160" i="3"/>
  <c r="BS160" i="3" s="1"/>
  <c r="Q160" i="3"/>
  <c r="P160" i="3"/>
  <c r="O160" i="3"/>
  <c r="N160" i="3"/>
  <c r="AQ160" i="3" s="1"/>
  <c r="M160" i="3"/>
  <c r="AM160" i="3" s="1"/>
  <c r="L160" i="3"/>
  <c r="K160" i="3"/>
  <c r="AB160" i="3" s="1"/>
  <c r="J160" i="3"/>
  <c r="X160" i="3" s="1"/>
  <c r="I160" i="3"/>
  <c r="R160" i="3" s="1"/>
  <c r="CD159" i="3"/>
  <c r="U159" i="3"/>
  <c r="T159" i="3"/>
  <c r="Q159" i="3"/>
  <c r="BF159" i="3" s="1"/>
  <c r="P159" i="3"/>
  <c r="BB159" i="3" s="1"/>
  <c r="O159" i="3"/>
  <c r="N159" i="3"/>
  <c r="M159" i="3"/>
  <c r="AM159" i="3" s="1"/>
  <c r="L159" i="3"/>
  <c r="K159" i="3"/>
  <c r="J159" i="3"/>
  <c r="X159" i="3" s="1"/>
  <c r="I159" i="3"/>
  <c r="R159" i="3" s="1"/>
  <c r="CD158" i="3"/>
  <c r="U158" i="3"/>
  <c r="T158" i="3"/>
  <c r="BS158" i="3" s="1"/>
  <c r="Q158" i="3"/>
  <c r="P158" i="3"/>
  <c r="BB158" i="3" s="1"/>
  <c r="O158" i="3"/>
  <c r="N158" i="3"/>
  <c r="M158" i="3"/>
  <c r="L158" i="3"/>
  <c r="K158" i="3"/>
  <c r="AB158" i="3" s="1"/>
  <c r="J158" i="3"/>
  <c r="W158" i="3" s="1"/>
  <c r="I158" i="3"/>
  <c r="R158" i="3" s="1"/>
  <c r="CD157" i="3"/>
  <c r="U157" i="3"/>
  <c r="T157" i="3"/>
  <c r="BS157" i="3" s="1"/>
  <c r="Q157" i="3"/>
  <c r="P157" i="3"/>
  <c r="O157" i="3"/>
  <c r="N157" i="3"/>
  <c r="AQ157" i="3" s="1"/>
  <c r="M157" i="3"/>
  <c r="L157" i="3"/>
  <c r="K157" i="3"/>
  <c r="J157" i="3"/>
  <c r="X157" i="3" s="1"/>
  <c r="I157" i="3"/>
  <c r="R157" i="3" s="1"/>
  <c r="CD156" i="3"/>
  <c r="U156" i="3"/>
  <c r="T156" i="3"/>
  <c r="BS156" i="3" s="1"/>
  <c r="Q156" i="3"/>
  <c r="BF156" i="3" s="1"/>
  <c r="P156" i="3"/>
  <c r="BA156" i="3" s="1"/>
  <c r="O156" i="3"/>
  <c r="N156" i="3"/>
  <c r="AQ156" i="3" s="1"/>
  <c r="M156" i="3"/>
  <c r="AL156" i="3" s="1"/>
  <c r="L156" i="3"/>
  <c r="K156" i="3"/>
  <c r="J156" i="3"/>
  <c r="I156" i="3"/>
  <c r="R156" i="3" s="1"/>
  <c r="E155" i="3"/>
  <c r="CD154" i="3"/>
  <c r="U154" i="3"/>
  <c r="T154" i="3"/>
  <c r="BS154" i="3" s="1"/>
  <c r="Q154" i="3"/>
  <c r="BF154" i="3" s="1"/>
  <c r="P154" i="3"/>
  <c r="BB154" i="3" s="1"/>
  <c r="O154" i="3"/>
  <c r="N154" i="3"/>
  <c r="M154" i="3"/>
  <c r="AM154" i="3" s="1"/>
  <c r="L154" i="3"/>
  <c r="K154" i="3"/>
  <c r="AB154" i="3" s="1"/>
  <c r="J154" i="3"/>
  <c r="X154" i="3" s="1"/>
  <c r="I154" i="3"/>
  <c r="R154" i="3" s="1"/>
  <c r="CD153" i="3"/>
  <c r="U153" i="3"/>
  <c r="T153" i="3"/>
  <c r="BS153" i="3" s="1"/>
  <c r="Q153" i="3"/>
  <c r="BF153" i="3" s="1"/>
  <c r="P153" i="3"/>
  <c r="BB153" i="3" s="1"/>
  <c r="O153" i="3"/>
  <c r="N153" i="3"/>
  <c r="M153" i="3"/>
  <c r="AL153" i="3" s="1"/>
  <c r="L153" i="3"/>
  <c r="K153" i="3"/>
  <c r="J153" i="3"/>
  <c r="I153" i="3"/>
  <c r="R153" i="3" s="1"/>
  <c r="CD152" i="3"/>
  <c r="U152" i="3"/>
  <c r="T152" i="3"/>
  <c r="BS152" i="3" s="1"/>
  <c r="Q152" i="3"/>
  <c r="BF152" i="3" s="1"/>
  <c r="P152" i="3"/>
  <c r="BB152" i="3" s="1"/>
  <c r="O152" i="3"/>
  <c r="N152" i="3"/>
  <c r="M152" i="3"/>
  <c r="AL152" i="3" s="1"/>
  <c r="L152" i="3"/>
  <c r="K152" i="3"/>
  <c r="J152" i="3"/>
  <c r="X152" i="3" s="1"/>
  <c r="I152" i="3"/>
  <c r="R152" i="3" s="1"/>
  <c r="CD151" i="3"/>
  <c r="U151" i="3"/>
  <c r="T151" i="3"/>
  <c r="BS151" i="3" s="1"/>
  <c r="Q151" i="3"/>
  <c r="P151" i="3"/>
  <c r="BB151" i="3" s="1"/>
  <c r="O151" i="3"/>
  <c r="N151" i="3"/>
  <c r="AQ151" i="3" s="1"/>
  <c r="M151" i="3"/>
  <c r="AM151" i="3" s="1"/>
  <c r="L151" i="3"/>
  <c r="K151" i="3"/>
  <c r="J151" i="3"/>
  <c r="X151" i="3" s="1"/>
  <c r="I151" i="3"/>
  <c r="R151" i="3" s="1"/>
  <c r="E150" i="3"/>
  <c r="CD149" i="3"/>
  <c r="U149" i="3"/>
  <c r="T149" i="3"/>
  <c r="Q149" i="3"/>
  <c r="P149" i="3"/>
  <c r="BB149" i="3" s="1"/>
  <c r="O149" i="3"/>
  <c r="N149" i="3"/>
  <c r="M149" i="3"/>
  <c r="AL149" i="3" s="1"/>
  <c r="L149" i="3"/>
  <c r="K149" i="3"/>
  <c r="AB149" i="3" s="1"/>
  <c r="J149" i="3"/>
  <c r="X149" i="3" s="1"/>
  <c r="I149" i="3"/>
  <c r="R149" i="3" s="1"/>
  <c r="CD148" i="3"/>
  <c r="U148" i="3"/>
  <c r="T148" i="3"/>
  <c r="BS148" i="3" s="1"/>
  <c r="Q148" i="3"/>
  <c r="P148" i="3"/>
  <c r="BB148" i="3" s="1"/>
  <c r="O148" i="3"/>
  <c r="N148" i="3"/>
  <c r="AQ148" i="3" s="1"/>
  <c r="M148" i="3"/>
  <c r="AM148" i="3" s="1"/>
  <c r="L148" i="3"/>
  <c r="K148" i="3"/>
  <c r="J148" i="3"/>
  <c r="X148" i="3" s="1"/>
  <c r="I148" i="3"/>
  <c r="R148" i="3" s="1"/>
  <c r="CD147" i="3"/>
  <c r="U147" i="3"/>
  <c r="T147" i="3"/>
  <c r="BS147" i="3" s="1"/>
  <c r="Q147" i="3"/>
  <c r="P147" i="3"/>
  <c r="O147" i="3"/>
  <c r="N147" i="3"/>
  <c r="AQ147" i="3" s="1"/>
  <c r="M147" i="3"/>
  <c r="AM147" i="3" s="1"/>
  <c r="L147" i="3"/>
  <c r="K147" i="3"/>
  <c r="AB147" i="3" s="1"/>
  <c r="J147" i="3"/>
  <c r="I147" i="3"/>
  <c r="R147" i="3" s="1"/>
  <c r="CD146" i="3"/>
  <c r="U146" i="3"/>
  <c r="T146" i="3"/>
  <c r="Q146" i="3"/>
  <c r="BF146" i="3" s="1"/>
  <c r="P146" i="3"/>
  <c r="BA146" i="3" s="1"/>
  <c r="O146" i="3"/>
  <c r="N146" i="3"/>
  <c r="AQ146" i="3" s="1"/>
  <c r="M146" i="3"/>
  <c r="AL146" i="3" s="1"/>
  <c r="L146" i="3"/>
  <c r="K146" i="3"/>
  <c r="AB146" i="3" s="1"/>
  <c r="J146" i="3"/>
  <c r="I146" i="3"/>
  <c r="R146" i="3" s="1"/>
  <c r="CD145" i="3"/>
  <c r="U145" i="3"/>
  <c r="T145" i="3"/>
  <c r="Q145" i="3"/>
  <c r="BF145" i="3" s="1"/>
  <c r="P145" i="3"/>
  <c r="BA145" i="3" s="1"/>
  <c r="O145" i="3"/>
  <c r="N145" i="3"/>
  <c r="AQ145" i="3" s="1"/>
  <c r="M145" i="3"/>
  <c r="AL145" i="3" s="1"/>
  <c r="L145" i="3"/>
  <c r="K145" i="3"/>
  <c r="J145" i="3"/>
  <c r="W145" i="3" s="1"/>
  <c r="I145" i="3"/>
  <c r="R145" i="3" s="1"/>
  <c r="BI145" i="3" s="1"/>
  <c r="E144" i="3"/>
  <c r="E143" i="3"/>
  <c r="CD142" i="3"/>
  <c r="U142" i="3"/>
  <c r="T142" i="3"/>
  <c r="Q142" i="3"/>
  <c r="BF142" i="3" s="1"/>
  <c r="P142" i="3"/>
  <c r="BB142" i="3" s="1"/>
  <c r="O142" i="3"/>
  <c r="N142" i="3"/>
  <c r="M142" i="3"/>
  <c r="AL142" i="3" s="1"/>
  <c r="L142" i="3"/>
  <c r="K142" i="3"/>
  <c r="AB142" i="3" s="1"/>
  <c r="J142" i="3"/>
  <c r="X142" i="3" s="1"/>
  <c r="I142" i="3"/>
  <c r="R142" i="3" s="1"/>
  <c r="CD141" i="3"/>
  <c r="U141" i="3"/>
  <c r="T141" i="3"/>
  <c r="BS141" i="3" s="1"/>
  <c r="Q141" i="3"/>
  <c r="P141" i="3"/>
  <c r="BB141" i="3" s="1"/>
  <c r="O141" i="3"/>
  <c r="N141" i="3"/>
  <c r="AQ141" i="3" s="1"/>
  <c r="M141" i="3"/>
  <c r="AM141" i="3" s="1"/>
  <c r="L141" i="3"/>
  <c r="K141" i="3"/>
  <c r="AB141" i="3" s="1"/>
  <c r="J141" i="3"/>
  <c r="X141" i="3" s="1"/>
  <c r="I141" i="3"/>
  <c r="R141" i="3" s="1"/>
  <c r="CD140" i="3"/>
  <c r="U140" i="3"/>
  <c r="T140" i="3"/>
  <c r="BS140" i="3" s="1"/>
  <c r="Q140" i="3"/>
  <c r="P140" i="3"/>
  <c r="BB140" i="3" s="1"/>
  <c r="O140" i="3"/>
  <c r="N140" i="3"/>
  <c r="AQ140" i="3" s="1"/>
  <c r="M140" i="3"/>
  <c r="AM140" i="3" s="1"/>
  <c r="L140" i="3"/>
  <c r="K140" i="3"/>
  <c r="J140" i="3"/>
  <c r="I140" i="3"/>
  <c r="R140" i="3" s="1"/>
  <c r="CD139" i="3"/>
  <c r="U139" i="3"/>
  <c r="T139" i="3"/>
  <c r="Q139" i="3"/>
  <c r="BF139" i="3" s="1"/>
  <c r="P139" i="3"/>
  <c r="BB139" i="3" s="1"/>
  <c r="O139" i="3"/>
  <c r="N139" i="3"/>
  <c r="AQ139" i="3" s="1"/>
  <c r="M139" i="3"/>
  <c r="AM139" i="3" s="1"/>
  <c r="L139" i="3"/>
  <c r="K139" i="3"/>
  <c r="AB139" i="3" s="1"/>
  <c r="J139" i="3"/>
  <c r="I139" i="3"/>
  <c r="R139" i="3" s="1"/>
  <c r="CD138" i="3"/>
  <c r="U138" i="3"/>
  <c r="T138" i="3"/>
  <c r="Q138" i="3"/>
  <c r="BF138" i="3" s="1"/>
  <c r="P138" i="3"/>
  <c r="BA138" i="3" s="1"/>
  <c r="O138" i="3"/>
  <c r="N138" i="3"/>
  <c r="AQ138" i="3" s="1"/>
  <c r="M138" i="3"/>
  <c r="AL138" i="3" s="1"/>
  <c r="L138" i="3"/>
  <c r="K138" i="3"/>
  <c r="J138" i="3"/>
  <c r="W138" i="3" s="1"/>
  <c r="I138" i="3"/>
  <c r="R138" i="3" s="1"/>
  <c r="BI138" i="3" s="1"/>
  <c r="CD137" i="3"/>
  <c r="U137" i="3"/>
  <c r="T137" i="3"/>
  <c r="BS137" i="3" s="1"/>
  <c r="Q137" i="3"/>
  <c r="P137" i="3"/>
  <c r="O137" i="3"/>
  <c r="N137" i="3"/>
  <c r="AQ137" i="3" s="1"/>
  <c r="M137" i="3"/>
  <c r="AM137" i="3" s="1"/>
  <c r="L137" i="3"/>
  <c r="K137" i="3"/>
  <c r="J137" i="3"/>
  <c r="X137" i="3" s="1"/>
  <c r="I137" i="3"/>
  <c r="R137" i="3" s="1"/>
  <c r="CD136" i="3"/>
  <c r="U136" i="3"/>
  <c r="T136" i="3"/>
  <c r="BS136" i="3" s="1"/>
  <c r="Q136" i="3"/>
  <c r="P136" i="3"/>
  <c r="BA136" i="3" s="1"/>
  <c r="O136" i="3"/>
  <c r="N136" i="3"/>
  <c r="M136" i="3"/>
  <c r="AM136" i="3" s="1"/>
  <c r="L136" i="3"/>
  <c r="K136" i="3"/>
  <c r="J136" i="3"/>
  <c r="X136" i="3" s="1"/>
  <c r="I136" i="3"/>
  <c r="R136" i="3" s="1"/>
  <c r="CD135" i="3"/>
  <c r="U135" i="3"/>
  <c r="T135" i="3"/>
  <c r="Q135" i="3"/>
  <c r="BF135" i="3" s="1"/>
  <c r="P135" i="3"/>
  <c r="BB135" i="3" s="1"/>
  <c r="O135" i="3"/>
  <c r="N135" i="3"/>
  <c r="AQ135" i="3" s="1"/>
  <c r="M135" i="3"/>
  <c r="AM135" i="3" s="1"/>
  <c r="L135" i="3"/>
  <c r="K135" i="3"/>
  <c r="J135" i="3"/>
  <c r="X135" i="3" s="1"/>
  <c r="I135" i="3"/>
  <c r="R135" i="3" s="1"/>
  <c r="CD134" i="3"/>
  <c r="U134" i="3"/>
  <c r="T134" i="3"/>
  <c r="Q134" i="3"/>
  <c r="BF134" i="3" s="1"/>
  <c r="P134" i="3"/>
  <c r="BB134" i="3" s="1"/>
  <c r="O134" i="3"/>
  <c r="N134" i="3"/>
  <c r="M134" i="3"/>
  <c r="AL134" i="3" s="1"/>
  <c r="L134" i="3"/>
  <c r="K134" i="3"/>
  <c r="J134" i="3"/>
  <c r="X134" i="3" s="1"/>
  <c r="I134" i="3"/>
  <c r="R134" i="3" s="1"/>
  <c r="CD133" i="3"/>
  <c r="U133" i="3"/>
  <c r="T133" i="3"/>
  <c r="BS133" i="3" s="1"/>
  <c r="Q133" i="3"/>
  <c r="P133" i="3"/>
  <c r="O133" i="3"/>
  <c r="N133" i="3"/>
  <c r="AQ133" i="3" s="1"/>
  <c r="M133" i="3"/>
  <c r="AM133" i="3" s="1"/>
  <c r="L133" i="3"/>
  <c r="K133" i="3"/>
  <c r="AB133" i="3" s="1"/>
  <c r="J133" i="3"/>
  <c r="X133" i="3" s="1"/>
  <c r="I133" i="3"/>
  <c r="R133" i="3" s="1"/>
  <c r="CD132" i="3"/>
  <c r="U132" i="3"/>
  <c r="T132" i="3"/>
  <c r="BS132" i="3" s="1"/>
  <c r="Q132" i="3"/>
  <c r="P132" i="3"/>
  <c r="BA132" i="3" s="1"/>
  <c r="O132" i="3"/>
  <c r="N132" i="3"/>
  <c r="AQ132" i="3" s="1"/>
  <c r="M132" i="3"/>
  <c r="L132" i="3"/>
  <c r="K132" i="3"/>
  <c r="J132" i="3"/>
  <c r="W132" i="3" s="1"/>
  <c r="I132" i="3"/>
  <c r="R132" i="3" s="1"/>
  <c r="CD131" i="3"/>
  <c r="U131" i="3"/>
  <c r="T131" i="3"/>
  <c r="Q131" i="3"/>
  <c r="BF131" i="3" s="1"/>
  <c r="P131" i="3"/>
  <c r="BB131" i="3" s="1"/>
  <c r="O131" i="3"/>
  <c r="N131" i="3"/>
  <c r="AQ131" i="3" s="1"/>
  <c r="M131" i="3"/>
  <c r="AM131" i="3" s="1"/>
  <c r="L131" i="3"/>
  <c r="K131" i="3"/>
  <c r="AB131" i="3" s="1"/>
  <c r="J131" i="3"/>
  <c r="I131" i="3"/>
  <c r="R131" i="3" s="1"/>
  <c r="CD130" i="3"/>
  <c r="U130" i="3"/>
  <c r="T130" i="3"/>
  <c r="Q130" i="3"/>
  <c r="BF130" i="3" s="1"/>
  <c r="P130" i="3"/>
  <c r="BB130" i="3" s="1"/>
  <c r="O130" i="3"/>
  <c r="N130" i="3"/>
  <c r="AQ130" i="3" s="1"/>
  <c r="M130" i="3"/>
  <c r="AL130" i="3" s="1"/>
  <c r="L130" i="3"/>
  <c r="K130" i="3"/>
  <c r="J130" i="3"/>
  <c r="W130" i="3" s="1"/>
  <c r="I130" i="3"/>
  <c r="R130" i="3" s="1"/>
  <c r="BI130" i="3" s="1"/>
  <c r="BM130" i="3" s="1"/>
  <c r="CD129" i="3"/>
  <c r="U129" i="3"/>
  <c r="T129" i="3"/>
  <c r="BS129" i="3" s="1"/>
  <c r="Q129" i="3"/>
  <c r="BF129" i="3" s="1"/>
  <c r="P129" i="3"/>
  <c r="BB129" i="3" s="1"/>
  <c r="O129" i="3"/>
  <c r="N129" i="3"/>
  <c r="AQ129" i="3" s="1"/>
  <c r="M129" i="3"/>
  <c r="AM129" i="3" s="1"/>
  <c r="L129" i="3"/>
  <c r="K129" i="3"/>
  <c r="AB129" i="3" s="1"/>
  <c r="J129" i="3"/>
  <c r="X129" i="3" s="1"/>
  <c r="I129" i="3"/>
  <c r="R129" i="3" s="1"/>
  <c r="CD128" i="3"/>
  <c r="U128" i="3"/>
  <c r="T128" i="3"/>
  <c r="BS128" i="3" s="1"/>
  <c r="Q128" i="3"/>
  <c r="P128" i="3"/>
  <c r="BA128" i="3" s="1"/>
  <c r="O128" i="3"/>
  <c r="N128" i="3"/>
  <c r="M128" i="3"/>
  <c r="AM128" i="3" s="1"/>
  <c r="L128" i="3"/>
  <c r="K128" i="3"/>
  <c r="J128" i="3"/>
  <c r="X128" i="3" s="1"/>
  <c r="I128" i="3"/>
  <c r="R128" i="3" s="1"/>
  <c r="CD127" i="3"/>
  <c r="U127" i="3"/>
  <c r="T127" i="3"/>
  <c r="Q127" i="3"/>
  <c r="BF127" i="3" s="1"/>
  <c r="P127" i="3"/>
  <c r="BB127" i="3" s="1"/>
  <c r="O127" i="3"/>
  <c r="N127" i="3"/>
  <c r="M127" i="3"/>
  <c r="AM127" i="3" s="1"/>
  <c r="L127" i="3"/>
  <c r="K127" i="3"/>
  <c r="J127" i="3"/>
  <c r="X127" i="3" s="1"/>
  <c r="I127" i="3"/>
  <c r="R127" i="3" s="1"/>
  <c r="CD126" i="3"/>
  <c r="U126" i="3"/>
  <c r="T126" i="3"/>
  <c r="BS126" i="3" s="1"/>
  <c r="Q126" i="3"/>
  <c r="P126" i="3"/>
  <c r="O126" i="3"/>
  <c r="N126" i="3"/>
  <c r="M126" i="3"/>
  <c r="AL126" i="3" s="1"/>
  <c r="L126" i="3"/>
  <c r="K126" i="3"/>
  <c r="AB126" i="3" s="1"/>
  <c r="J126" i="3"/>
  <c r="X126" i="3" s="1"/>
  <c r="I126" i="3"/>
  <c r="R126" i="3" s="1"/>
  <c r="CD125" i="3"/>
  <c r="U125" i="3"/>
  <c r="T125" i="3"/>
  <c r="Q125" i="3"/>
  <c r="BF125" i="3" s="1"/>
  <c r="P125" i="3"/>
  <c r="BB125" i="3" s="1"/>
  <c r="O125" i="3"/>
  <c r="N125" i="3"/>
  <c r="AQ125" i="3" s="1"/>
  <c r="M125" i="3"/>
  <c r="AL125" i="3" s="1"/>
  <c r="L125" i="3"/>
  <c r="K125" i="3"/>
  <c r="J125" i="3"/>
  <c r="I125" i="3"/>
  <c r="R125" i="3" s="1"/>
  <c r="CD124" i="3"/>
  <c r="U124" i="3"/>
  <c r="T124" i="3"/>
  <c r="Q124" i="3"/>
  <c r="BF124" i="3" s="1"/>
  <c r="P124" i="3"/>
  <c r="O124" i="3"/>
  <c r="N124" i="3"/>
  <c r="AQ124" i="3" s="1"/>
  <c r="M124" i="3"/>
  <c r="AL124" i="3" s="1"/>
  <c r="L124" i="3"/>
  <c r="K124" i="3"/>
  <c r="J124" i="3"/>
  <c r="X124" i="3" s="1"/>
  <c r="I124" i="3"/>
  <c r="R124" i="3" s="1"/>
  <c r="BI124" i="3" s="1"/>
  <c r="BJ124" i="3" s="1"/>
  <c r="CD123" i="3"/>
  <c r="U123" i="3"/>
  <c r="T123" i="3"/>
  <c r="BS123" i="3" s="1"/>
  <c r="Q123" i="3"/>
  <c r="P123" i="3"/>
  <c r="BB123" i="3" s="1"/>
  <c r="O123" i="3"/>
  <c r="N123" i="3"/>
  <c r="AQ123" i="3" s="1"/>
  <c r="M123" i="3"/>
  <c r="AM123" i="3" s="1"/>
  <c r="L123" i="3"/>
  <c r="K123" i="3"/>
  <c r="J123" i="3"/>
  <c r="X123" i="3" s="1"/>
  <c r="I123" i="3"/>
  <c r="R123" i="3" s="1"/>
  <c r="CD122" i="3"/>
  <c r="U122" i="3"/>
  <c r="T122" i="3"/>
  <c r="BS122" i="3" s="1"/>
  <c r="Q122" i="3"/>
  <c r="P122" i="3"/>
  <c r="BA122" i="3" s="1"/>
  <c r="O122" i="3"/>
  <c r="N122" i="3"/>
  <c r="M122" i="3"/>
  <c r="L122" i="3"/>
  <c r="K122" i="3"/>
  <c r="AB122" i="3" s="1"/>
  <c r="J122" i="3"/>
  <c r="X122" i="3" s="1"/>
  <c r="I122" i="3"/>
  <c r="R122" i="3" s="1"/>
  <c r="CD121" i="3"/>
  <c r="U121" i="3"/>
  <c r="T121" i="3"/>
  <c r="Q121" i="3"/>
  <c r="P121" i="3"/>
  <c r="BA121" i="3" s="1"/>
  <c r="O121" i="3"/>
  <c r="N121" i="3"/>
  <c r="M121" i="3"/>
  <c r="AM121" i="3" s="1"/>
  <c r="L121" i="3"/>
  <c r="K121" i="3"/>
  <c r="J121" i="3"/>
  <c r="I121" i="3"/>
  <c r="R121" i="3" s="1"/>
  <c r="CD120" i="3"/>
  <c r="U120" i="3"/>
  <c r="T120" i="3"/>
  <c r="BS120" i="3" s="1"/>
  <c r="Q120" i="3"/>
  <c r="BF120" i="3" s="1"/>
  <c r="P120" i="3"/>
  <c r="BA120" i="3" s="1"/>
  <c r="O120" i="3"/>
  <c r="N120" i="3"/>
  <c r="M120" i="3"/>
  <c r="AL120" i="3" s="1"/>
  <c r="L120" i="3"/>
  <c r="K120" i="3"/>
  <c r="AB120" i="3" s="1"/>
  <c r="J120" i="3"/>
  <c r="W120" i="3" s="1"/>
  <c r="I120" i="3"/>
  <c r="R120" i="3" s="1"/>
  <c r="CD119" i="3"/>
  <c r="U119" i="3"/>
  <c r="T119" i="3"/>
  <c r="Q119" i="3"/>
  <c r="P119" i="3"/>
  <c r="BB119" i="3" s="1"/>
  <c r="O119" i="3"/>
  <c r="N119" i="3"/>
  <c r="AQ119" i="3" s="1"/>
  <c r="M119" i="3"/>
  <c r="AM119" i="3" s="1"/>
  <c r="L119" i="3"/>
  <c r="K119" i="3"/>
  <c r="AB119" i="3" s="1"/>
  <c r="J119" i="3"/>
  <c r="X119" i="3" s="1"/>
  <c r="I119" i="3"/>
  <c r="R119" i="3" s="1"/>
  <c r="CD118" i="3"/>
  <c r="U118" i="3"/>
  <c r="T118" i="3"/>
  <c r="BS118" i="3" s="1"/>
  <c r="Q118" i="3"/>
  <c r="P118" i="3"/>
  <c r="BB118" i="3" s="1"/>
  <c r="O118" i="3"/>
  <c r="N118" i="3"/>
  <c r="M118" i="3"/>
  <c r="AL118" i="3" s="1"/>
  <c r="L118" i="3"/>
  <c r="K118" i="3"/>
  <c r="J118" i="3"/>
  <c r="X118" i="3" s="1"/>
  <c r="I118" i="3"/>
  <c r="R118" i="3" s="1"/>
  <c r="CD117" i="3"/>
  <c r="U117" i="3"/>
  <c r="T117" i="3"/>
  <c r="Q117" i="3"/>
  <c r="BF117" i="3" s="1"/>
  <c r="P117" i="3"/>
  <c r="BB117" i="3" s="1"/>
  <c r="O117" i="3"/>
  <c r="N117" i="3"/>
  <c r="M117" i="3"/>
  <c r="AL117" i="3" s="1"/>
  <c r="L117" i="3"/>
  <c r="K117" i="3"/>
  <c r="J117" i="3"/>
  <c r="W117" i="3" s="1"/>
  <c r="I117" i="3"/>
  <c r="R117" i="3" s="1"/>
  <c r="E116" i="3"/>
  <c r="CD115" i="3"/>
  <c r="U115" i="3"/>
  <c r="T115" i="3"/>
  <c r="BS115" i="3" s="1"/>
  <c r="Q115" i="3"/>
  <c r="BF115" i="3" s="1"/>
  <c r="P115" i="3"/>
  <c r="BB115" i="3" s="1"/>
  <c r="O115" i="3"/>
  <c r="N115" i="3"/>
  <c r="AQ115" i="3" s="1"/>
  <c r="M115" i="3"/>
  <c r="AL115" i="3" s="1"/>
  <c r="L115" i="3"/>
  <c r="K115" i="3"/>
  <c r="AB115" i="3" s="1"/>
  <c r="J115" i="3"/>
  <c r="X115" i="3" s="1"/>
  <c r="I115" i="3"/>
  <c r="R115" i="3" s="1"/>
  <c r="CD114" i="3"/>
  <c r="U114" i="3"/>
  <c r="T114" i="3"/>
  <c r="BS114" i="3" s="1"/>
  <c r="Q114" i="3"/>
  <c r="BF114" i="3" s="1"/>
  <c r="P114" i="3"/>
  <c r="BB114" i="3" s="1"/>
  <c r="O114" i="3"/>
  <c r="N114" i="3"/>
  <c r="M114" i="3"/>
  <c r="L114" i="3"/>
  <c r="K114" i="3"/>
  <c r="J114" i="3"/>
  <c r="I114" i="3"/>
  <c r="R114" i="3" s="1"/>
  <c r="CD113" i="3"/>
  <c r="U113" i="3"/>
  <c r="T113" i="3"/>
  <c r="BS113" i="3" s="1"/>
  <c r="Q113" i="3"/>
  <c r="BF113" i="3" s="1"/>
  <c r="P113" i="3"/>
  <c r="BA113" i="3" s="1"/>
  <c r="O113" i="3"/>
  <c r="N113" i="3"/>
  <c r="AQ113" i="3" s="1"/>
  <c r="M113" i="3"/>
  <c r="AL113" i="3" s="1"/>
  <c r="L113" i="3"/>
  <c r="K113" i="3"/>
  <c r="AB113" i="3" s="1"/>
  <c r="J113" i="3"/>
  <c r="W113" i="3" s="1"/>
  <c r="I113" i="3"/>
  <c r="R113" i="3" s="1"/>
  <c r="CD112" i="3"/>
  <c r="U112" i="3"/>
  <c r="T112" i="3"/>
  <c r="Q112" i="3"/>
  <c r="P112" i="3"/>
  <c r="BB112" i="3" s="1"/>
  <c r="O112" i="3"/>
  <c r="N112" i="3"/>
  <c r="M112" i="3"/>
  <c r="AM112" i="3" s="1"/>
  <c r="L112" i="3"/>
  <c r="K112" i="3"/>
  <c r="J112" i="3"/>
  <c r="X112" i="3" s="1"/>
  <c r="I112" i="3"/>
  <c r="R112" i="3" s="1"/>
  <c r="CD111" i="3"/>
  <c r="U111" i="3"/>
  <c r="T111" i="3"/>
  <c r="Q111" i="3"/>
  <c r="BF111" i="3" s="1"/>
  <c r="P111" i="3"/>
  <c r="BB111" i="3" s="1"/>
  <c r="O111" i="3"/>
  <c r="N111" i="3"/>
  <c r="M111" i="3"/>
  <c r="AM111" i="3" s="1"/>
  <c r="L111" i="3"/>
  <c r="K111" i="3"/>
  <c r="J111" i="3"/>
  <c r="I111" i="3"/>
  <c r="R111" i="3" s="1"/>
  <c r="CD110" i="3"/>
  <c r="U110" i="3"/>
  <c r="T110" i="3"/>
  <c r="Q110" i="3"/>
  <c r="BF110" i="3" s="1"/>
  <c r="P110" i="3"/>
  <c r="BA110" i="3" s="1"/>
  <c r="O110" i="3"/>
  <c r="N110" i="3"/>
  <c r="M110" i="3"/>
  <c r="AM110" i="3" s="1"/>
  <c r="L110" i="3"/>
  <c r="K110" i="3"/>
  <c r="AB110" i="3" s="1"/>
  <c r="J110" i="3"/>
  <c r="I110" i="3"/>
  <c r="R110" i="3" s="1"/>
  <c r="CD109" i="3"/>
  <c r="U109" i="3"/>
  <c r="T109" i="3"/>
  <c r="Q109" i="3"/>
  <c r="P109" i="3"/>
  <c r="BB109" i="3" s="1"/>
  <c r="O109" i="3"/>
  <c r="N109" i="3"/>
  <c r="M109" i="3"/>
  <c r="AM109" i="3" s="1"/>
  <c r="L109" i="3"/>
  <c r="K109" i="3"/>
  <c r="J109" i="3"/>
  <c r="I109" i="3"/>
  <c r="R109" i="3" s="1"/>
  <c r="CD108" i="3"/>
  <c r="U108" i="3"/>
  <c r="T108" i="3"/>
  <c r="Q108" i="3"/>
  <c r="BF108" i="3" s="1"/>
  <c r="P108" i="3"/>
  <c r="BB108" i="3" s="1"/>
  <c r="O108" i="3"/>
  <c r="N108" i="3"/>
  <c r="AQ108" i="3" s="1"/>
  <c r="M108" i="3"/>
  <c r="AL108" i="3" s="1"/>
  <c r="L108" i="3"/>
  <c r="K108" i="3"/>
  <c r="AB108" i="3" s="1"/>
  <c r="J108" i="3"/>
  <c r="W108" i="3" s="1"/>
  <c r="I108" i="3"/>
  <c r="R108" i="3" s="1"/>
  <c r="CD107" i="3"/>
  <c r="U107" i="3"/>
  <c r="T107" i="3"/>
  <c r="BS107" i="3" s="1"/>
  <c r="Q107" i="3"/>
  <c r="P107" i="3"/>
  <c r="BB107" i="3" s="1"/>
  <c r="O107" i="3"/>
  <c r="N107" i="3"/>
  <c r="AQ107" i="3" s="1"/>
  <c r="M107" i="3"/>
  <c r="AL107" i="3" s="1"/>
  <c r="L107" i="3"/>
  <c r="K107" i="3"/>
  <c r="J107" i="3"/>
  <c r="X107" i="3" s="1"/>
  <c r="I107" i="3"/>
  <c r="R107" i="3" s="1"/>
  <c r="E106" i="3"/>
  <c r="E105" i="3"/>
  <c r="E104" i="3"/>
  <c r="U103" i="3"/>
  <c r="T103" i="3"/>
  <c r="Q103" i="3"/>
  <c r="BF103" i="3" s="1"/>
  <c r="P103" i="3"/>
  <c r="BA103" i="3" s="1"/>
  <c r="O103" i="3"/>
  <c r="N103" i="3"/>
  <c r="M103" i="3"/>
  <c r="AM103" i="3" s="1"/>
  <c r="L103" i="3"/>
  <c r="K103" i="3"/>
  <c r="AB103" i="3" s="1"/>
  <c r="J103" i="3"/>
  <c r="I103" i="3"/>
  <c r="R103" i="3" s="1"/>
  <c r="U102" i="3"/>
  <c r="T102" i="3"/>
  <c r="BS102" i="3" s="1"/>
  <c r="Q102" i="3"/>
  <c r="P102" i="3"/>
  <c r="BB102" i="3" s="1"/>
  <c r="O102" i="3"/>
  <c r="N102" i="3"/>
  <c r="AQ102" i="3" s="1"/>
  <c r="M102" i="3"/>
  <c r="AM102" i="3" s="1"/>
  <c r="L102" i="3"/>
  <c r="K102" i="3"/>
  <c r="J102" i="3"/>
  <c r="X102" i="3" s="1"/>
  <c r="I102" i="3"/>
  <c r="R102" i="3" s="1"/>
  <c r="U101" i="3"/>
  <c r="T101" i="3"/>
  <c r="Q101" i="3"/>
  <c r="BF101" i="3" s="1"/>
  <c r="P101" i="3"/>
  <c r="O101" i="3"/>
  <c r="N101" i="3"/>
  <c r="M101" i="3"/>
  <c r="AM101" i="3" s="1"/>
  <c r="L101" i="3"/>
  <c r="K101" i="3"/>
  <c r="AB101" i="3" s="1"/>
  <c r="J101" i="3"/>
  <c r="X101" i="3" s="1"/>
  <c r="I101" i="3"/>
  <c r="R101" i="3" s="1"/>
  <c r="E100" i="3"/>
  <c r="U99" i="3"/>
  <c r="T99" i="3"/>
  <c r="Q99" i="3"/>
  <c r="P99" i="3"/>
  <c r="BB99" i="3" s="1"/>
  <c r="O99" i="3"/>
  <c r="N99" i="3"/>
  <c r="AQ99" i="3" s="1"/>
  <c r="M99" i="3"/>
  <c r="AM99" i="3" s="1"/>
  <c r="L99" i="3"/>
  <c r="K99" i="3"/>
  <c r="J99" i="3"/>
  <c r="I99" i="3"/>
  <c r="R99" i="3" s="1"/>
  <c r="U98" i="3"/>
  <c r="T98" i="3"/>
  <c r="BS98" i="3" s="1"/>
  <c r="Q98" i="3"/>
  <c r="P98" i="3"/>
  <c r="BB98" i="3" s="1"/>
  <c r="O98" i="3"/>
  <c r="N98" i="3"/>
  <c r="AQ98" i="3" s="1"/>
  <c r="M98" i="3"/>
  <c r="AM98" i="3" s="1"/>
  <c r="L98" i="3"/>
  <c r="K98" i="3"/>
  <c r="AB98" i="3" s="1"/>
  <c r="J98" i="3"/>
  <c r="X98" i="3" s="1"/>
  <c r="I98" i="3"/>
  <c r="R98" i="3" s="1"/>
  <c r="U97" i="3"/>
  <c r="T97" i="3"/>
  <c r="Q97" i="3"/>
  <c r="P97" i="3"/>
  <c r="BB97" i="3" s="1"/>
  <c r="O97" i="3"/>
  <c r="N97" i="3"/>
  <c r="M97" i="3"/>
  <c r="AM97" i="3" s="1"/>
  <c r="L97" i="3"/>
  <c r="K97" i="3"/>
  <c r="J97" i="3"/>
  <c r="X97" i="3" s="1"/>
  <c r="I97" i="3"/>
  <c r="R97" i="3" s="1"/>
  <c r="U96" i="3"/>
  <c r="T96" i="3"/>
  <c r="BS96" i="3" s="1"/>
  <c r="Q96" i="3"/>
  <c r="P96" i="3"/>
  <c r="BB96" i="3" s="1"/>
  <c r="O96" i="3"/>
  <c r="N96" i="3"/>
  <c r="AQ96" i="3" s="1"/>
  <c r="M96" i="3"/>
  <c r="AM96" i="3" s="1"/>
  <c r="L96" i="3"/>
  <c r="K96" i="3"/>
  <c r="J96" i="3"/>
  <c r="I96" i="3"/>
  <c r="R96" i="3" s="1"/>
  <c r="U95" i="3"/>
  <c r="T95" i="3"/>
  <c r="Q95" i="3"/>
  <c r="P95" i="3"/>
  <c r="BB95" i="3" s="1"/>
  <c r="O95" i="3"/>
  <c r="N95" i="3"/>
  <c r="M95" i="3"/>
  <c r="AM95" i="3" s="1"/>
  <c r="L95" i="3"/>
  <c r="K95" i="3"/>
  <c r="J95" i="3"/>
  <c r="I95" i="3"/>
  <c r="R95" i="3" s="1"/>
  <c r="E94" i="3"/>
  <c r="U93" i="3"/>
  <c r="T93" i="3"/>
  <c r="BS93" i="3" s="1"/>
  <c r="Q93" i="3"/>
  <c r="BF93" i="3" s="1"/>
  <c r="P93" i="3"/>
  <c r="BA93" i="3" s="1"/>
  <c r="O93" i="3"/>
  <c r="N93" i="3"/>
  <c r="M93" i="3"/>
  <c r="AL93" i="3" s="1"/>
  <c r="L93" i="3"/>
  <c r="K93" i="3"/>
  <c r="J93" i="3"/>
  <c r="X93" i="3" s="1"/>
  <c r="I93" i="3"/>
  <c r="R93" i="3" s="1"/>
  <c r="U92" i="3"/>
  <c r="T92" i="3"/>
  <c r="Q92" i="3"/>
  <c r="P92" i="3"/>
  <c r="O92" i="3"/>
  <c r="N92" i="3"/>
  <c r="M92" i="3"/>
  <c r="AL92" i="3" s="1"/>
  <c r="L92" i="3"/>
  <c r="K92" i="3"/>
  <c r="AB92" i="3" s="1"/>
  <c r="J92" i="3"/>
  <c r="I92" i="3"/>
  <c r="R92" i="3" s="1"/>
  <c r="U91" i="3"/>
  <c r="T91" i="3"/>
  <c r="Q91" i="3"/>
  <c r="BF91" i="3" s="1"/>
  <c r="P91" i="3"/>
  <c r="BA91" i="3" s="1"/>
  <c r="O91" i="3"/>
  <c r="N91" i="3"/>
  <c r="M91" i="3"/>
  <c r="AL91" i="3" s="1"/>
  <c r="L91" i="3"/>
  <c r="K91" i="3"/>
  <c r="J91" i="3"/>
  <c r="X91" i="3" s="1"/>
  <c r="I91" i="3"/>
  <c r="R91" i="3" s="1"/>
  <c r="U90" i="3"/>
  <c r="T90" i="3"/>
  <c r="Q90" i="3"/>
  <c r="P90" i="3"/>
  <c r="BB90" i="3" s="1"/>
  <c r="O90" i="3"/>
  <c r="N90" i="3"/>
  <c r="M90" i="3"/>
  <c r="AM90" i="3" s="1"/>
  <c r="L90" i="3"/>
  <c r="K90" i="3"/>
  <c r="AB90" i="3" s="1"/>
  <c r="J90" i="3"/>
  <c r="I90" i="3"/>
  <c r="R90" i="3" s="1"/>
  <c r="U89" i="3"/>
  <c r="T89" i="3"/>
  <c r="BS89" i="3" s="1"/>
  <c r="Q89" i="3"/>
  <c r="BF89" i="3" s="1"/>
  <c r="P89" i="3"/>
  <c r="O89" i="3"/>
  <c r="N89" i="3"/>
  <c r="M89" i="3"/>
  <c r="AL89" i="3" s="1"/>
  <c r="L89" i="3"/>
  <c r="K89" i="3"/>
  <c r="J89" i="3"/>
  <c r="I89" i="3"/>
  <c r="R89" i="3" s="1"/>
  <c r="U88" i="3"/>
  <c r="T88" i="3"/>
  <c r="Q88" i="3"/>
  <c r="P88" i="3"/>
  <c r="BA88" i="3" s="1"/>
  <c r="O88" i="3"/>
  <c r="N88" i="3"/>
  <c r="M88" i="3"/>
  <c r="AL88" i="3" s="1"/>
  <c r="L88" i="3"/>
  <c r="K88" i="3"/>
  <c r="AB88" i="3" s="1"/>
  <c r="J88" i="3"/>
  <c r="I88" i="3"/>
  <c r="R88" i="3" s="1"/>
  <c r="U87" i="3"/>
  <c r="T87" i="3"/>
  <c r="BS87" i="3" s="1"/>
  <c r="Q87" i="3"/>
  <c r="BF87" i="3" s="1"/>
  <c r="P87" i="3"/>
  <c r="BA87" i="3" s="1"/>
  <c r="O87" i="3"/>
  <c r="N87" i="3"/>
  <c r="M87" i="3"/>
  <c r="AL87" i="3" s="1"/>
  <c r="L87" i="3"/>
  <c r="K87" i="3"/>
  <c r="J87" i="3"/>
  <c r="X87" i="3" s="1"/>
  <c r="I87" i="3"/>
  <c r="R87" i="3" s="1"/>
  <c r="U86" i="3"/>
  <c r="T86" i="3"/>
  <c r="Q86" i="3"/>
  <c r="P86" i="3"/>
  <c r="BA86" i="3" s="1"/>
  <c r="O86" i="3"/>
  <c r="N86" i="3"/>
  <c r="M86" i="3"/>
  <c r="AM86" i="3" s="1"/>
  <c r="L86" i="3"/>
  <c r="K86" i="3"/>
  <c r="AB86" i="3" s="1"/>
  <c r="J86" i="3"/>
  <c r="I86" i="3"/>
  <c r="R86" i="3" s="1"/>
  <c r="U85" i="3"/>
  <c r="T85" i="3"/>
  <c r="Q85" i="3"/>
  <c r="BF85" i="3" s="1"/>
  <c r="P85" i="3"/>
  <c r="BA85" i="3" s="1"/>
  <c r="O85" i="3"/>
  <c r="N85" i="3"/>
  <c r="M85" i="3"/>
  <c r="AL85" i="3" s="1"/>
  <c r="L85" i="3"/>
  <c r="K85" i="3"/>
  <c r="J85" i="3"/>
  <c r="X85" i="3" s="1"/>
  <c r="I85" i="3"/>
  <c r="R85" i="3" s="1"/>
  <c r="U84" i="3"/>
  <c r="T84" i="3"/>
  <c r="Q84" i="3"/>
  <c r="P84" i="3"/>
  <c r="BA84" i="3" s="1"/>
  <c r="O84" i="3"/>
  <c r="N84" i="3"/>
  <c r="M84" i="3"/>
  <c r="L84" i="3"/>
  <c r="K84" i="3"/>
  <c r="AB84" i="3" s="1"/>
  <c r="J84" i="3"/>
  <c r="I84" i="3"/>
  <c r="R84" i="3" s="1"/>
  <c r="U83" i="3"/>
  <c r="T83" i="3"/>
  <c r="BS83" i="3" s="1"/>
  <c r="Q83" i="3"/>
  <c r="BF83" i="3" s="1"/>
  <c r="P83" i="3"/>
  <c r="BA83" i="3" s="1"/>
  <c r="O83" i="3"/>
  <c r="N83" i="3"/>
  <c r="M83" i="3"/>
  <c r="AL83" i="3" s="1"/>
  <c r="L83" i="3"/>
  <c r="K83" i="3"/>
  <c r="J83" i="3"/>
  <c r="X83" i="3" s="1"/>
  <c r="I83" i="3"/>
  <c r="R83" i="3" s="1"/>
  <c r="U82" i="3"/>
  <c r="T82" i="3"/>
  <c r="Q82" i="3"/>
  <c r="P82" i="3"/>
  <c r="BA82" i="3" s="1"/>
  <c r="O82" i="3"/>
  <c r="N82" i="3"/>
  <c r="M82" i="3"/>
  <c r="AL82" i="3" s="1"/>
  <c r="L82" i="3"/>
  <c r="K82" i="3"/>
  <c r="AB82" i="3" s="1"/>
  <c r="J82" i="3"/>
  <c r="X82" i="3" s="1"/>
  <c r="I82" i="3"/>
  <c r="R82" i="3" s="1"/>
  <c r="E81" i="3"/>
  <c r="E80" i="3"/>
  <c r="CD79" i="3"/>
  <c r="U79" i="3"/>
  <c r="T79" i="3"/>
  <c r="Q79" i="3"/>
  <c r="P79" i="3"/>
  <c r="BB79" i="3" s="1"/>
  <c r="O79" i="3"/>
  <c r="N79" i="3"/>
  <c r="AQ79" i="3" s="1"/>
  <c r="M79" i="3"/>
  <c r="AM79" i="3" s="1"/>
  <c r="L79" i="3"/>
  <c r="K79" i="3"/>
  <c r="J79" i="3"/>
  <c r="I79" i="3"/>
  <c r="R79" i="3" s="1"/>
  <c r="CD78" i="3"/>
  <c r="U78" i="3"/>
  <c r="T78" i="3"/>
  <c r="Q78" i="3"/>
  <c r="BF78" i="3" s="1"/>
  <c r="P78" i="3"/>
  <c r="BA78" i="3" s="1"/>
  <c r="O78" i="3"/>
  <c r="N78" i="3"/>
  <c r="M78" i="3"/>
  <c r="L78" i="3"/>
  <c r="K78" i="3"/>
  <c r="J78" i="3"/>
  <c r="W78" i="3" s="1"/>
  <c r="I78" i="3"/>
  <c r="R78" i="3" s="1"/>
  <c r="CD77" i="3"/>
  <c r="U77" i="3"/>
  <c r="T77" i="3"/>
  <c r="Q77" i="3"/>
  <c r="BF77" i="3" s="1"/>
  <c r="P77" i="3"/>
  <c r="O77" i="3"/>
  <c r="N77" i="3"/>
  <c r="AQ77" i="3" s="1"/>
  <c r="M77" i="3"/>
  <c r="L77" i="3"/>
  <c r="K77" i="3"/>
  <c r="J77" i="3"/>
  <c r="W77" i="3" s="1"/>
  <c r="I77" i="3"/>
  <c r="R77" i="3" s="1"/>
  <c r="E76" i="3"/>
  <c r="CD75" i="3"/>
  <c r="U75" i="3"/>
  <c r="T75" i="3"/>
  <c r="Q75" i="3"/>
  <c r="P75" i="3"/>
  <c r="BB75" i="3" s="1"/>
  <c r="O75" i="3"/>
  <c r="N75" i="3"/>
  <c r="M75" i="3"/>
  <c r="AM75" i="3" s="1"/>
  <c r="L75" i="3"/>
  <c r="K75" i="3"/>
  <c r="J75" i="3"/>
  <c r="X75" i="3" s="1"/>
  <c r="I75" i="3"/>
  <c r="R75" i="3" s="1"/>
  <c r="CD74" i="3"/>
  <c r="U74" i="3"/>
  <c r="T74" i="3"/>
  <c r="BS74" i="3" s="1"/>
  <c r="Q74" i="3"/>
  <c r="BF74" i="3" s="1"/>
  <c r="P74" i="3"/>
  <c r="BA74" i="3" s="1"/>
  <c r="O74" i="3"/>
  <c r="N74" i="3"/>
  <c r="M74" i="3"/>
  <c r="AL74" i="3" s="1"/>
  <c r="L74" i="3"/>
  <c r="K74" i="3"/>
  <c r="J74" i="3"/>
  <c r="W74" i="3" s="1"/>
  <c r="I74" i="3"/>
  <c r="R74" i="3" s="1"/>
  <c r="E73" i="3"/>
  <c r="E72" i="3"/>
  <c r="U71" i="3"/>
  <c r="T71" i="3"/>
  <c r="BS71" i="3" s="1"/>
  <c r="Q71" i="3"/>
  <c r="BF71" i="3" s="1"/>
  <c r="P71" i="3"/>
  <c r="O71" i="3"/>
  <c r="N71" i="3"/>
  <c r="M71" i="3"/>
  <c r="AM71" i="3" s="1"/>
  <c r="L71" i="3"/>
  <c r="K71" i="3"/>
  <c r="AB71" i="3" s="1"/>
  <c r="J71" i="3"/>
  <c r="W71" i="3" s="1"/>
  <c r="I71" i="3"/>
  <c r="R71" i="3" s="1"/>
  <c r="U70" i="3"/>
  <c r="T70" i="3"/>
  <c r="BS70" i="3" s="1"/>
  <c r="Q70" i="3"/>
  <c r="P70" i="3"/>
  <c r="O70" i="3"/>
  <c r="N70" i="3"/>
  <c r="AQ70" i="3" s="1"/>
  <c r="M70" i="3"/>
  <c r="AL70" i="3" s="1"/>
  <c r="L70" i="3"/>
  <c r="K70" i="3"/>
  <c r="AB70" i="3" s="1"/>
  <c r="J70" i="3"/>
  <c r="I70" i="3"/>
  <c r="R70" i="3" s="1"/>
  <c r="U69" i="3"/>
  <c r="T69" i="3"/>
  <c r="BS69" i="3" s="1"/>
  <c r="Q69" i="3"/>
  <c r="BF69" i="3" s="1"/>
  <c r="P69" i="3"/>
  <c r="BA69" i="3" s="1"/>
  <c r="O69" i="3"/>
  <c r="N69" i="3"/>
  <c r="M69" i="3"/>
  <c r="AM69" i="3" s="1"/>
  <c r="L69" i="3"/>
  <c r="K69" i="3"/>
  <c r="AB69" i="3" s="1"/>
  <c r="J69" i="3"/>
  <c r="W69" i="3" s="1"/>
  <c r="I69" i="3"/>
  <c r="R69" i="3" s="1"/>
  <c r="U68" i="3"/>
  <c r="T68" i="3"/>
  <c r="BS68" i="3" s="1"/>
  <c r="Q68" i="3"/>
  <c r="P68" i="3"/>
  <c r="O68" i="3"/>
  <c r="N68" i="3"/>
  <c r="AQ68" i="3" s="1"/>
  <c r="M68" i="3"/>
  <c r="AL68" i="3" s="1"/>
  <c r="L68" i="3"/>
  <c r="K68" i="3"/>
  <c r="AB68" i="3" s="1"/>
  <c r="J68" i="3"/>
  <c r="I68" i="3"/>
  <c r="R68" i="3" s="1"/>
  <c r="U67" i="3"/>
  <c r="T67" i="3"/>
  <c r="BS67" i="3" s="1"/>
  <c r="Q67" i="3"/>
  <c r="BF67" i="3" s="1"/>
  <c r="P67" i="3"/>
  <c r="BA67" i="3" s="1"/>
  <c r="O67" i="3"/>
  <c r="N67" i="3"/>
  <c r="M67" i="3"/>
  <c r="AM67" i="3" s="1"/>
  <c r="L67" i="3"/>
  <c r="K67" i="3"/>
  <c r="AB67" i="3" s="1"/>
  <c r="J67" i="3"/>
  <c r="X67" i="3" s="1"/>
  <c r="I67" i="3"/>
  <c r="R67" i="3" s="1"/>
  <c r="U66" i="3"/>
  <c r="T66" i="3"/>
  <c r="BS66" i="3" s="1"/>
  <c r="Q66" i="3"/>
  <c r="P66" i="3"/>
  <c r="O66" i="3"/>
  <c r="N66" i="3"/>
  <c r="AQ66" i="3" s="1"/>
  <c r="M66" i="3"/>
  <c r="AL66" i="3" s="1"/>
  <c r="L66" i="3"/>
  <c r="K66" i="3"/>
  <c r="J66" i="3"/>
  <c r="I66" i="3"/>
  <c r="R66" i="3" s="1"/>
  <c r="U65" i="3"/>
  <c r="T65" i="3"/>
  <c r="BS65" i="3" s="1"/>
  <c r="Q65" i="3"/>
  <c r="BF65" i="3" s="1"/>
  <c r="P65" i="3"/>
  <c r="BA65" i="3" s="1"/>
  <c r="O65" i="3"/>
  <c r="N65" i="3"/>
  <c r="M65" i="3"/>
  <c r="AM65" i="3" s="1"/>
  <c r="L65" i="3"/>
  <c r="K65" i="3"/>
  <c r="AB65" i="3" s="1"/>
  <c r="J65" i="3"/>
  <c r="X65" i="3" s="1"/>
  <c r="I65" i="3"/>
  <c r="R65" i="3" s="1"/>
  <c r="E64" i="3"/>
  <c r="U63" i="3"/>
  <c r="T63" i="3"/>
  <c r="BS63" i="3" s="1"/>
  <c r="Q63" i="3"/>
  <c r="BF63" i="3" s="1"/>
  <c r="P63" i="3"/>
  <c r="BB63" i="3" s="1"/>
  <c r="O63" i="3"/>
  <c r="N63" i="3"/>
  <c r="M63" i="3"/>
  <c r="AM63" i="3" s="1"/>
  <c r="L63" i="3"/>
  <c r="K63" i="3"/>
  <c r="J63" i="3"/>
  <c r="I63" i="3"/>
  <c r="R63" i="3" s="1"/>
  <c r="U62" i="3"/>
  <c r="T62" i="3"/>
  <c r="BS62" i="3" s="1"/>
  <c r="Q62" i="3"/>
  <c r="BF62" i="3" s="1"/>
  <c r="P62" i="3"/>
  <c r="BB62" i="3" s="1"/>
  <c r="O62" i="3"/>
  <c r="N62" i="3"/>
  <c r="AQ62" i="3" s="1"/>
  <c r="M62" i="3"/>
  <c r="AM62" i="3" s="1"/>
  <c r="L62" i="3"/>
  <c r="K62" i="3"/>
  <c r="AB62" i="3" s="1"/>
  <c r="J62" i="3"/>
  <c r="I62" i="3"/>
  <c r="R62" i="3" s="1"/>
  <c r="U61" i="3"/>
  <c r="T61" i="3"/>
  <c r="Q61" i="3"/>
  <c r="BF61" i="3" s="1"/>
  <c r="P61" i="3"/>
  <c r="BA61" i="3" s="1"/>
  <c r="O61" i="3"/>
  <c r="N61" i="3"/>
  <c r="M61" i="3"/>
  <c r="AM61" i="3" s="1"/>
  <c r="L61" i="3"/>
  <c r="K61" i="3"/>
  <c r="J61" i="3"/>
  <c r="X61" i="3" s="1"/>
  <c r="I61" i="3"/>
  <c r="R61" i="3" s="1"/>
  <c r="CD60" i="3"/>
  <c r="U60" i="3"/>
  <c r="T60" i="3"/>
  <c r="Q60" i="3"/>
  <c r="P60" i="3"/>
  <c r="BB60" i="3" s="1"/>
  <c r="O60" i="3"/>
  <c r="N60" i="3"/>
  <c r="AQ60" i="3" s="1"/>
  <c r="M60" i="3"/>
  <c r="AL60" i="3" s="1"/>
  <c r="L60" i="3"/>
  <c r="K60" i="3"/>
  <c r="AB60" i="3" s="1"/>
  <c r="J60" i="3"/>
  <c r="X60" i="3" s="1"/>
  <c r="I60" i="3"/>
  <c r="R60" i="3" s="1"/>
  <c r="E59" i="3"/>
  <c r="CD58" i="3"/>
  <c r="U58" i="3"/>
  <c r="T58" i="3"/>
  <c r="BS58" i="3" s="1"/>
  <c r="Q58" i="3"/>
  <c r="P58" i="3"/>
  <c r="BB58" i="3" s="1"/>
  <c r="O58" i="3"/>
  <c r="N58" i="3"/>
  <c r="AQ58" i="3" s="1"/>
  <c r="M58" i="3"/>
  <c r="AM58" i="3" s="1"/>
  <c r="L58" i="3"/>
  <c r="K58" i="3"/>
  <c r="AB58" i="3" s="1"/>
  <c r="J58" i="3"/>
  <c r="W58" i="3" s="1"/>
  <c r="I58" i="3"/>
  <c r="R58" i="3" s="1"/>
  <c r="CD57" i="3"/>
  <c r="U57" i="3"/>
  <c r="T57" i="3"/>
  <c r="BS57" i="3" s="1"/>
  <c r="Q57" i="3"/>
  <c r="P57" i="3"/>
  <c r="BA57" i="3" s="1"/>
  <c r="O57" i="3"/>
  <c r="N57" i="3"/>
  <c r="AQ57" i="3" s="1"/>
  <c r="M57" i="3"/>
  <c r="AL57" i="3" s="1"/>
  <c r="L57" i="3"/>
  <c r="K57" i="3"/>
  <c r="AB57" i="3" s="1"/>
  <c r="J57" i="3"/>
  <c r="W57" i="3" s="1"/>
  <c r="I57" i="3"/>
  <c r="R57" i="3" s="1"/>
  <c r="CD56" i="3"/>
  <c r="U56" i="3"/>
  <c r="T56" i="3"/>
  <c r="Q56" i="3"/>
  <c r="BF56" i="3" s="1"/>
  <c r="P56" i="3"/>
  <c r="BA56" i="3" s="1"/>
  <c r="O56" i="3"/>
  <c r="N56" i="3"/>
  <c r="AQ56" i="3" s="1"/>
  <c r="M56" i="3"/>
  <c r="AM56" i="3" s="1"/>
  <c r="L56" i="3"/>
  <c r="K56" i="3"/>
  <c r="AB56" i="3" s="1"/>
  <c r="J56" i="3"/>
  <c r="X56" i="3" s="1"/>
  <c r="I56" i="3"/>
  <c r="R56" i="3" s="1"/>
  <c r="CD55" i="3"/>
  <c r="U55" i="3"/>
  <c r="T55" i="3"/>
  <c r="Q55" i="3"/>
  <c r="BF55" i="3" s="1"/>
  <c r="P55" i="3"/>
  <c r="BB55" i="3" s="1"/>
  <c r="O55" i="3"/>
  <c r="N55" i="3"/>
  <c r="M55" i="3"/>
  <c r="AM55" i="3" s="1"/>
  <c r="L55" i="3"/>
  <c r="K55" i="3"/>
  <c r="J55" i="3"/>
  <c r="W55" i="3" s="1"/>
  <c r="I55" i="3"/>
  <c r="R55" i="3" s="1"/>
  <c r="E54" i="3"/>
  <c r="E53" i="3"/>
  <c r="CD52" i="3"/>
  <c r="U52" i="3"/>
  <c r="T52" i="3"/>
  <c r="Q52" i="3"/>
  <c r="BF52" i="3" s="1"/>
  <c r="P52" i="3"/>
  <c r="BB52" i="3" s="1"/>
  <c r="O52" i="3"/>
  <c r="N52" i="3"/>
  <c r="AQ52" i="3" s="1"/>
  <c r="M52" i="3"/>
  <c r="AM52" i="3" s="1"/>
  <c r="L52" i="3"/>
  <c r="K52" i="3"/>
  <c r="J52" i="3"/>
  <c r="X52" i="3" s="1"/>
  <c r="I52" i="3"/>
  <c r="R52" i="3" s="1"/>
  <c r="CD51" i="3"/>
  <c r="U51" i="3"/>
  <c r="T51" i="3"/>
  <c r="BS51" i="3" s="1"/>
  <c r="Q51" i="3"/>
  <c r="P51" i="3"/>
  <c r="BB51" i="3" s="1"/>
  <c r="O51" i="3"/>
  <c r="N51" i="3"/>
  <c r="AQ51" i="3" s="1"/>
  <c r="M51" i="3"/>
  <c r="AL51" i="3" s="1"/>
  <c r="L51" i="3"/>
  <c r="K51" i="3"/>
  <c r="J51" i="3"/>
  <c r="X51" i="3" s="1"/>
  <c r="I51" i="3"/>
  <c r="R51" i="3" s="1"/>
  <c r="CD50" i="3"/>
  <c r="U50" i="3"/>
  <c r="T50" i="3"/>
  <c r="BS50" i="3" s="1"/>
  <c r="Q50" i="3"/>
  <c r="P50" i="3"/>
  <c r="BB50" i="3" s="1"/>
  <c r="O50" i="3"/>
  <c r="N50" i="3"/>
  <c r="AQ50" i="3" s="1"/>
  <c r="M50" i="3"/>
  <c r="AM50" i="3" s="1"/>
  <c r="L50" i="3"/>
  <c r="K50" i="3"/>
  <c r="AB50" i="3" s="1"/>
  <c r="J50" i="3"/>
  <c r="I50" i="3"/>
  <c r="R50" i="3" s="1"/>
  <c r="E49" i="3"/>
  <c r="CD48" i="3"/>
  <c r="U48" i="3"/>
  <c r="T48" i="3"/>
  <c r="Q48" i="3"/>
  <c r="BF48" i="3" s="1"/>
  <c r="P48" i="3"/>
  <c r="BB48" i="3" s="1"/>
  <c r="O48" i="3"/>
  <c r="N48" i="3"/>
  <c r="AQ48" i="3" s="1"/>
  <c r="M48" i="3"/>
  <c r="AM48" i="3" s="1"/>
  <c r="L48" i="3"/>
  <c r="K48" i="3"/>
  <c r="J48" i="3"/>
  <c r="X48" i="3" s="1"/>
  <c r="I48" i="3"/>
  <c r="R48" i="3" s="1"/>
  <c r="BI48" i="3" s="1"/>
  <c r="CD47" i="3"/>
  <c r="U47" i="3"/>
  <c r="T47" i="3"/>
  <c r="BS47" i="3" s="1"/>
  <c r="Q47" i="3"/>
  <c r="P47" i="3"/>
  <c r="BB47" i="3" s="1"/>
  <c r="O47" i="3"/>
  <c r="N47" i="3"/>
  <c r="AQ47" i="3" s="1"/>
  <c r="M47" i="3"/>
  <c r="AL47" i="3" s="1"/>
  <c r="L47" i="3"/>
  <c r="K47" i="3"/>
  <c r="J47" i="3"/>
  <c r="X47" i="3" s="1"/>
  <c r="I47" i="3"/>
  <c r="R47" i="3" s="1"/>
  <c r="CD46" i="3"/>
  <c r="U46" i="3"/>
  <c r="T46" i="3"/>
  <c r="BS46" i="3" s="1"/>
  <c r="Q46" i="3"/>
  <c r="P46" i="3"/>
  <c r="BB46" i="3" s="1"/>
  <c r="O46" i="3"/>
  <c r="N46" i="3"/>
  <c r="AQ46" i="3" s="1"/>
  <c r="M46" i="3"/>
  <c r="L46" i="3"/>
  <c r="K46" i="3"/>
  <c r="AB46" i="3" s="1"/>
  <c r="J46" i="3"/>
  <c r="W46" i="3" s="1"/>
  <c r="I46" i="3"/>
  <c r="R46" i="3" s="1"/>
  <c r="CD45" i="3"/>
  <c r="U45" i="3"/>
  <c r="T45" i="3"/>
  <c r="Q45" i="3"/>
  <c r="P45" i="3"/>
  <c r="BA45" i="3" s="1"/>
  <c r="O45" i="3"/>
  <c r="N45" i="3"/>
  <c r="AQ45" i="3" s="1"/>
  <c r="M45" i="3"/>
  <c r="AM45" i="3" s="1"/>
  <c r="L45" i="3"/>
  <c r="K45" i="3"/>
  <c r="AB45" i="3" s="1"/>
  <c r="J45" i="3"/>
  <c r="I45" i="3"/>
  <c r="R45" i="3" s="1"/>
  <c r="CD44" i="3"/>
  <c r="U44" i="3"/>
  <c r="T44" i="3"/>
  <c r="Q44" i="3"/>
  <c r="BF44" i="3" s="1"/>
  <c r="P44" i="3"/>
  <c r="BA44" i="3" s="1"/>
  <c r="O44" i="3"/>
  <c r="N44" i="3"/>
  <c r="AQ44" i="3" s="1"/>
  <c r="M44" i="3"/>
  <c r="AM44" i="3" s="1"/>
  <c r="L44" i="3"/>
  <c r="K44" i="3"/>
  <c r="AB44" i="3" s="1"/>
  <c r="J44" i="3"/>
  <c r="X44" i="3" s="1"/>
  <c r="I44" i="3"/>
  <c r="R44" i="3" s="1"/>
  <c r="E43" i="3"/>
  <c r="CD42" i="3"/>
  <c r="U42" i="3"/>
  <c r="T42" i="3"/>
  <c r="BS42" i="3" s="1"/>
  <c r="Q42" i="3"/>
  <c r="P42" i="3"/>
  <c r="BB42" i="3" s="1"/>
  <c r="O42" i="3"/>
  <c r="N42" i="3"/>
  <c r="AQ42" i="3" s="1"/>
  <c r="M42" i="3"/>
  <c r="L42" i="3"/>
  <c r="K42" i="3"/>
  <c r="AB42" i="3" s="1"/>
  <c r="J42" i="3"/>
  <c r="W42" i="3" s="1"/>
  <c r="I42" i="3"/>
  <c r="R42" i="3" s="1"/>
  <c r="CD41" i="3"/>
  <c r="U41" i="3"/>
  <c r="T41" i="3"/>
  <c r="Q41" i="3"/>
  <c r="P41" i="3"/>
  <c r="BA41" i="3" s="1"/>
  <c r="O41" i="3"/>
  <c r="N41" i="3"/>
  <c r="AQ41" i="3" s="1"/>
  <c r="M41" i="3"/>
  <c r="AM41" i="3" s="1"/>
  <c r="L41" i="3"/>
  <c r="K41" i="3"/>
  <c r="AB41" i="3" s="1"/>
  <c r="J41" i="3"/>
  <c r="I41" i="3"/>
  <c r="R41" i="3" s="1"/>
  <c r="CD40" i="3"/>
  <c r="U40" i="3"/>
  <c r="T40" i="3"/>
  <c r="Q40" i="3"/>
  <c r="BF40" i="3" s="1"/>
  <c r="P40" i="3"/>
  <c r="BA40" i="3" s="1"/>
  <c r="O40" i="3"/>
  <c r="N40" i="3"/>
  <c r="AQ40" i="3" s="1"/>
  <c r="M40" i="3"/>
  <c r="AM40" i="3" s="1"/>
  <c r="L40" i="3"/>
  <c r="K40" i="3"/>
  <c r="AB40" i="3" s="1"/>
  <c r="J40" i="3"/>
  <c r="X40" i="3" s="1"/>
  <c r="I40" i="3"/>
  <c r="R40" i="3" s="1"/>
  <c r="CD39" i="3"/>
  <c r="U39" i="3"/>
  <c r="T39" i="3"/>
  <c r="Q39" i="3"/>
  <c r="BF39" i="3" s="1"/>
  <c r="P39" i="3"/>
  <c r="BA39" i="3" s="1"/>
  <c r="O39" i="3"/>
  <c r="N39" i="3"/>
  <c r="M39" i="3"/>
  <c r="AL39" i="3" s="1"/>
  <c r="L39" i="3"/>
  <c r="K39" i="3"/>
  <c r="J39" i="3"/>
  <c r="W39" i="3" s="1"/>
  <c r="I39" i="3"/>
  <c r="R39" i="3" s="1"/>
  <c r="CD38" i="3"/>
  <c r="U38" i="3"/>
  <c r="T38" i="3"/>
  <c r="Q38" i="3"/>
  <c r="BF38" i="3" s="1"/>
  <c r="P38" i="3"/>
  <c r="BB38" i="3" s="1"/>
  <c r="O38" i="3"/>
  <c r="N38" i="3"/>
  <c r="AQ38" i="3" s="1"/>
  <c r="M38" i="3"/>
  <c r="AM38" i="3" s="1"/>
  <c r="L38" i="3"/>
  <c r="K38" i="3"/>
  <c r="AB38" i="3" s="1"/>
  <c r="J38" i="3"/>
  <c r="X38" i="3" s="1"/>
  <c r="I38" i="3"/>
  <c r="R38" i="3" s="1"/>
  <c r="CD37" i="3"/>
  <c r="U37" i="3"/>
  <c r="T37" i="3"/>
  <c r="Q37" i="3"/>
  <c r="BF37" i="3" s="1"/>
  <c r="P37" i="3"/>
  <c r="BA37" i="3" s="1"/>
  <c r="O37" i="3"/>
  <c r="N37" i="3"/>
  <c r="M37" i="3"/>
  <c r="AL37" i="3" s="1"/>
  <c r="L37" i="3"/>
  <c r="K37" i="3"/>
  <c r="AB37" i="3" s="1"/>
  <c r="J37" i="3"/>
  <c r="W37" i="3" s="1"/>
  <c r="I37" i="3"/>
  <c r="R37" i="3" s="1"/>
  <c r="CD36" i="3"/>
  <c r="U36" i="3"/>
  <c r="T36" i="3"/>
  <c r="Q36" i="3"/>
  <c r="BF36" i="3" s="1"/>
  <c r="P36" i="3"/>
  <c r="BB36" i="3" s="1"/>
  <c r="O36" i="3"/>
  <c r="N36" i="3"/>
  <c r="AQ36" i="3" s="1"/>
  <c r="M36" i="3"/>
  <c r="L36" i="3"/>
  <c r="K36" i="3"/>
  <c r="J36" i="3"/>
  <c r="X36" i="3" s="1"/>
  <c r="I36" i="3"/>
  <c r="R36" i="3" s="1"/>
  <c r="CD35" i="3"/>
  <c r="U35" i="3"/>
  <c r="T35" i="3"/>
  <c r="BS35" i="3" s="1"/>
  <c r="Q35" i="3"/>
  <c r="P35" i="3"/>
  <c r="O35" i="3"/>
  <c r="N35" i="3"/>
  <c r="AQ35" i="3" s="1"/>
  <c r="M35" i="3"/>
  <c r="AL35" i="3" s="1"/>
  <c r="L35" i="3"/>
  <c r="K35" i="3"/>
  <c r="J35" i="3"/>
  <c r="I35" i="3"/>
  <c r="R35" i="3" s="1"/>
  <c r="CD34" i="3"/>
  <c r="U34" i="3"/>
  <c r="T34" i="3"/>
  <c r="BS34" i="3" s="1"/>
  <c r="Q34" i="3"/>
  <c r="BF34" i="3" s="1"/>
  <c r="P34" i="3"/>
  <c r="BA34" i="3" s="1"/>
  <c r="O34" i="3"/>
  <c r="N34" i="3"/>
  <c r="AQ34" i="3" s="1"/>
  <c r="M34" i="3"/>
  <c r="AM34" i="3" s="1"/>
  <c r="L34" i="3"/>
  <c r="K34" i="3"/>
  <c r="AB34" i="3" s="1"/>
  <c r="J34" i="3"/>
  <c r="W34" i="3" s="1"/>
  <c r="I34" i="3"/>
  <c r="R34" i="3" s="1"/>
  <c r="CD33" i="3"/>
  <c r="U33" i="3"/>
  <c r="T33" i="3"/>
  <c r="Q33" i="3"/>
  <c r="P33" i="3"/>
  <c r="BA33" i="3" s="1"/>
  <c r="O33" i="3"/>
  <c r="N33" i="3"/>
  <c r="M33" i="3"/>
  <c r="AM33" i="3" s="1"/>
  <c r="L33" i="3"/>
  <c r="K33" i="3"/>
  <c r="J33" i="3"/>
  <c r="X33" i="3" s="1"/>
  <c r="I33" i="3"/>
  <c r="R33" i="3" s="1"/>
  <c r="CD32" i="3"/>
  <c r="U32" i="3"/>
  <c r="T32" i="3"/>
  <c r="BS32" i="3" s="1"/>
  <c r="Q32" i="3"/>
  <c r="P32" i="3"/>
  <c r="BA32" i="3" s="1"/>
  <c r="O32" i="3"/>
  <c r="N32" i="3"/>
  <c r="AQ32" i="3" s="1"/>
  <c r="M32" i="3"/>
  <c r="AM32" i="3" s="1"/>
  <c r="L32" i="3"/>
  <c r="K32" i="3"/>
  <c r="J32" i="3"/>
  <c r="W32" i="3" s="1"/>
  <c r="I32" i="3"/>
  <c r="R32" i="3" s="1"/>
  <c r="CD31" i="3"/>
  <c r="U31" i="3"/>
  <c r="T31" i="3"/>
  <c r="Q31" i="3"/>
  <c r="BF31" i="3" s="1"/>
  <c r="P31" i="3"/>
  <c r="BA31" i="3" s="1"/>
  <c r="O31" i="3"/>
  <c r="N31" i="3"/>
  <c r="M31" i="3"/>
  <c r="AM31" i="3" s="1"/>
  <c r="L31" i="3"/>
  <c r="K31" i="3"/>
  <c r="J31" i="3"/>
  <c r="W31" i="3" s="1"/>
  <c r="I31" i="3"/>
  <c r="R31" i="3" s="1"/>
  <c r="BI31" i="3" s="1"/>
  <c r="BL31" i="3" s="1"/>
  <c r="CD30" i="3"/>
  <c r="U30" i="3"/>
  <c r="T30" i="3"/>
  <c r="Q30" i="3"/>
  <c r="BF30" i="3" s="1"/>
  <c r="P30" i="3"/>
  <c r="BB30" i="3" s="1"/>
  <c r="O30" i="3"/>
  <c r="N30" i="3"/>
  <c r="AQ30" i="3" s="1"/>
  <c r="M30" i="3"/>
  <c r="AM30" i="3" s="1"/>
  <c r="L30" i="3"/>
  <c r="K30" i="3"/>
  <c r="J30" i="3"/>
  <c r="X30" i="3" s="1"/>
  <c r="I30" i="3"/>
  <c r="R30" i="3" s="1"/>
  <c r="CD29" i="3"/>
  <c r="U29" i="3"/>
  <c r="T29" i="3"/>
  <c r="Q29" i="3"/>
  <c r="BF29" i="3" s="1"/>
  <c r="P29" i="3"/>
  <c r="BA29" i="3" s="1"/>
  <c r="O29" i="3"/>
  <c r="N29" i="3"/>
  <c r="M29" i="3"/>
  <c r="AL29" i="3" s="1"/>
  <c r="L29" i="3"/>
  <c r="K29" i="3"/>
  <c r="AB29" i="3" s="1"/>
  <c r="J29" i="3"/>
  <c r="W29" i="3" s="1"/>
  <c r="I29" i="3"/>
  <c r="R29" i="3" s="1"/>
  <c r="CD28" i="3"/>
  <c r="U28" i="3"/>
  <c r="T28" i="3"/>
  <c r="Q28" i="3"/>
  <c r="BF28" i="3" s="1"/>
  <c r="P28" i="3"/>
  <c r="BB28" i="3" s="1"/>
  <c r="O28" i="3"/>
  <c r="N28" i="3"/>
  <c r="AQ28" i="3" s="1"/>
  <c r="M28" i="3"/>
  <c r="L28" i="3"/>
  <c r="K28" i="3"/>
  <c r="J28" i="3"/>
  <c r="X28" i="3" s="1"/>
  <c r="I28" i="3"/>
  <c r="R28" i="3" s="1"/>
  <c r="CD27" i="3"/>
  <c r="U27" i="3"/>
  <c r="T27" i="3"/>
  <c r="BS27" i="3" s="1"/>
  <c r="Q27" i="3"/>
  <c r="P27" i="3"/>
  <c r="O27" i="3"/>
  <c r="N27" i="3"/>
  <c r="AQ27" i="3" s="1"/>
  <c r="M27" i="3"/>
  <c r="AL27" i="3" s="1"/>
  <c r="L27" i="3"/>
  <c r="K27" i="3"/>
  <c r="J27" i="3"/>
  <c r="I27" i="3"/>
  <c r="R27" i="3" s="1"/>
  <c r="CD26" i="3"/>
  <c r="U26" i="3"/>
  <c r="T26" i="3"/>
  <c r="BS26" i="3" s="1"/>
  <c r="Q26" i="3"/>
  <c r="BF26" i="3" s="1"/>
  <c r="P26" i="3"/>
  <c r="BB26" i="3" s="1"/>
  <c r="O26" i="3"/>
  <c r="N26" i="3"/>
  <c r="M26" i="3"/>
  <c r="AM26" i="3" s="1"/>
  <c r="L26" i="3"/>
  <c r="K26" i="3"/>
  <c r="AB26" i="3" s="1"/>
  <c r="J26" i="3"/>
  <c r="X26" i="3" s="1"/>
  <c r="I26" i="3"/>
  <c r="R26" i="3" s="1"/>
  <c r="E25" i="3"/>
  <c r="E24" i="3"/>
  <c r="U23" i="3"/>
  <c r="T23" i="3"/>
  <c r="Q23" i="3"/>
  <c r="BF23" i="3" s="1"/>
  <c r="P23" i="3"/>
  <c r="BB23" i="3" s="1"/>
  <c r="O23" i="3"/>
  <c r="N23" i="3"/>
  <c r="M23" i="3"/>
  <c r="L23" i="3"/>
  <c r="K23" i="3"/>
  <c r="J23" i="3"/>
  <c r="X23" i="3" s="1"/>
  <c r="I23" i="3"/>
  <c r="R23" i="3" s="1"/>
  <c r="U22" i="3"/>
  <c r="T22" i="3"/>
  <c r="Q22" i="3"/>
  <c r="P22" i="3"/>
  <c r="BB22" i="3" s="1"/>
  <c r="O22" i="3"/>
  <c r="N22" i="3"/>
  <c r="AQ22" i="3" s="1"/>
  <c r="M22" i="3"/>
  <c r="AM22" i="3" s="1"/>
  <c r="L22" i="3"/>
  <c r="K22" i="3"/>
  <c r="J22" i="3"/>
  <c r="X22" i="3" s="1"/>
  <c r="I22" i="3"/>
  <c r="R22" i="3" s="1"/>
  <c r="E21" i="3"/>
  <c r="CD20" i="3"/>
  <c r="U20" i="3"/>
  <c r="T20" i="3"/>
  <c r="BS20" i="3" s="1"/>
  <c r="Q20" i="3"/>
  <c r="P20" i="3"/>
  <c r="BA20" i="3" s="1"/>
  <c r="O20" i="3"/>
  <c r="N20" i="3"/>
  <c r="AQ20" i="3" s="1"/>
  <c r="M20" i="3"/>
  <c r="AM20" i="3" s="1"/>
  <c r="L20" i="3"/>
  <c r="K20" i="3"/>
  <c r="AB20" i="3" s="1"/>
  <c r="J20" i="3"/>
  <c r="X20" i="3" s="1"/>
  <c r="I20" i="3"/>
  <c r="R20" i="3" s="1"/>
  <c r="CD19" i="3"/>
  <c r="U19" i="3"/>
  <c r="T19" i="3"/>
  <c r="Q19" i="3"/>
  <c r="BF19" i="3" s="1"/>
  <c r="P19" i="3"/>
  <c r="BA19" i="3" s="1"/>
  <c r="O19" i="3"/>
  <c r="N19" i="3"/>
  <c r="AQ19" i="3" s="1"/>
  <c r="M19" i="3"/>
  <c r="AL19" i="3" s="1"/>
  <c r="L19" i="3"/>
  <c r="K19" i="3"/>
  <c r="AB19" i="3" s="1"/>
  <c r="J19" i="3"/>
  <c r="W19" i="3" s="1"/>
  <c r="I19" i="3"/>
  <c r="R19" i="3" s="1"/>
  <c r="E18" i="3"/>
  <c r="CD17" i="3"/>
  <c r="U17" i="3"/>
  <c r="T17" i="3"/>
  <c r="Q17" i="3"/>
  <c r="BF17" i="3" s="1"/>
  <c r="P17" i="3"/>
  <c r="BA17" i="3" s="1"/>
  <c r="O17" i="3"/>
  <c r="N17" i="3"/>
  <c r="M17" i="3"/>
  <c r="AL17" i="3" s="1"/>
  <c r="L17" i="3"/>
  <c r="K17" i="3"/>
  <c r="AB17" i="3" s="1"/>
  <c r="J17" i="3"/>
  <c r="W17" i="3" s="1"/>
  <c r="I17" i="3"/>
  <c r="R17" i="3" s="1"/>
  <c r="CD16" i="3"/>
  <c r="U16" i="3"/>
  <c r="T16" i="3"/>
  <c r="Q16" i="3"/>
  <c r="BF16" i="3" s="1"/>
  <c r="P16" i="3"/>
  <c r="BB16" i="3" s="1"/>
  <c r="O16" i="3"/>
  <c r="N16" i="3"/>
  <c r="AQ16" i="3" s="1"/>
  <c r="M16" i="3"/>
  <c r="AL16" i="3" s="1"/>
  <c r="L16" i="3"/>
  <c r="K16" i="3"/>
  <c r="AB16" i="3" s="1"/>
  <c r="J16" i="3"/>
  <c r="W16" i="3" s="1"/>
  <c r="I16" i="3"/>
  <c r="R16" i="3" s="1"/>
  <c r="BI16" i="3" s="1"/>
  <c r="E15" i="3"/>
  <c r="CD14" i="3"/>
  <c r="U14" i="3"/>
  <c r="T14" i="3"/>
  <c r="Q14" i="3"/>
  <c r="BF14" i="3" s="1"/>
  <c r="P14" i="3"/>
  <c r="BB14" i="3" s="1"/>
  <c r="O14" i="3"/>
  <c r="N14" i="3"/>
  <c r="M14" i="3"/>
  <c r="AM14" i="3" s="1"/>
  <c r="L14" i="3"/>
  <c r="K14" i="3"/>
  <c r="J14" i="3"/>
  <c r="W14" i="3" s="1"/>
  <c r="I14" i="3"/>
  <c r="R14" i="3" s="1"/>
  <c r="CD13" i="3"/>
  <c r="U13" i="3"/>
  <c r="T13" i="3"/>
  <c r="Q13" i="3"/>
  <c r="P13" i="3"/>
  <c r="BB13" i="3" s="1"/>
  <c r="O13" i="3"/>
  <c r="N13" i="3"/>
  <c r="AQ13" i="3" s="1"/>
  <c r="M13" i="3"/>
  <c r="AM13" i="3" s="1"/>
  <c r="L13" i="3"/>
  <c r="K13" i="3"/>
  <c r="J13" i="3"/>
  <c r="X13" i="3" s="1"/>
  <c r="I13" i="3"/>
  <c r="R13" i="3" s="1"/>
  <c r="CD12" i="3"/>
  <c r="U12" i="3"/>
  <c r="T12" i="3"/>
  <c r="BS12" i="3" s="1"/>
  <c r="Q12" i="3"/>
  <c r="BF12" i="3" s="1"/>
  <c r="P12" i="3"/>
  <c r="BB12" i="3" s="1"/>
  <c r="O12" i="3"/>
  <c r="N12" i="3"/>
  <c r="AQ12" i="3" s="1"/>
  <c r="M12" i="3"/>
  <c r="AL12" i="3" s="1"/>
  <c r="L12" i="3"/>
  <c r="K12" i="3"/>
  <c r="J12" i="3"/>
  <c r="X12" i="3" s="1"/>
  <c r="I12" i="3"/>
  <c r="R12" i="3" s="1"/>
  <c r="BI441" i="3" l="1"/>
  <c r="BA127" i="3"/>
  <c r="BV151" i="3"/>
  <c r="BA184" i="3"/>
  <c r="AT299" i="3"/>
  <c r="AX299" i="3" s="1"/>
  <c r="AE283" i="3"/>
  <c r="BP188" i="3"/>
  <c r="AT327" i="3"/>
  <c r="W442" i="3"/>
  <c r="Y442" i="3" s="1"/>
  <c r="AL164" i="3"/>
  <c r="BP310" i="3"/>
  <c r="AT22" i="3"/>
  <c r="AX22" i="3" s="1"/>
  <c r="AE30" i="3"/>
  <c r="AG30" i="3" s="1"/>
  <c r="AT360" i="3"/>
  <c r="AX360" i="3" s="1"/>
  <c r="AT226" i="3"/>
  <c r="AT355" i="3"/>
  <c r="BP438" i="3"/>
  <c r="BP118" i="3"/>
  <c r="AE157" i="3"/>
  <c r="AA157" i="3" s="1"/>
  <c r="AE317" i="3"/>
  <c r="BP424" i="3"/>
  <c r="D326" i="3"/>
  <c r="BP82" i="3"/>
  <c r="BP229" i="3"/>
  <c r="BB34" i="3"/>
  <c r="BV97" i="3"/>
  <c r="BW97" i="3" s="1"/>
  <c r="BV316" i="3"/>
  <c r="BV60" i="3"/>
  <c r="BX60" i="3" s="1"/>
  <c r="BV228" i="3"/>
  <c r="BR228" i="3" s="1"/>
  <c r="BT228" i="3" s="1"/>
  <c r="BA245" i="3"/>
  <c r="BC245" i="3" s="1"/>
  <c r="AE256" i="3"/>
  <c r="AA256" i="3" s="1"/>
  <c r="BP139" i="3"/>
  <c r="AE151" i="3"/>
  <c r="BP183" i="3"/>
  <c r="AT306" i="3"/>
  <c r="BV335" i="3"/>
  <c r="BZ335" i="3" s="1"/>
  <c r="AT405" i="3"/>
  <c r="AE438" i="3"/>
  <c r="AE13" i="3"/>
  <c r="AH13" i="3" s="1"/>
  <c r="AT66" i="3"/>
  <c r="BP157" i="3"/>
  <c r="AT35" i="3"/>
  <c r="AW35" i="3" s="1"/>
  <c r="BP88" i="3"/>
  <c r="BB93" i="3"/>
  <c r="BC93" i="3" s="1"/>
  <c r="BV119" i="3"/>
  <c r="BZ119" i="3" s="1"/>
  <c r="AE148" i="3"/>
  <c r="BB238" i="3"/>
  <c r="BC238" i="3" s="1"/>
  <c r="D328" i="3"/>
  <c r="W383" i="3"/>
  <c r="Y383" i="3" s="1"/>
  <c r="BA413" i="3"/>
  <c r="AL154" i="3"/>
  <c r="AN154" i="3" s="1"/>
  <c r="AT215" i="3"/>
  <c r="AW215" i="3" s="1"/>
  <c r="AE221" i="3"/>
  <c r="AM266" i="3"/>
  <c r="AM280" i="3"/>
  <c r="AN280" i="3" s="1"/>
  <c r="AE282" i="3"/>
  <c r="BA305" i="3"/>
  <c r="AE336" i="3"/>
  <c r="AT348" i="3"/>
  <c r="X394" i="3"/>
  <c r="Y394" i="3" s="1"/>
  <c r="X31" i="3"/>
  <c r="BV92" i="3"/>
  <c r="BB121" i="3"/>
  <c r="BC121" i="3" s="1"/>
  <c r="BV22" i="3"/>
  <c r="BZ22" i="3" s="1"/>
  <c r="AE95" i="3"/>
  <c r="AF95" i="3" s="1"/>
  <c r="AT280" i="3"/>
  <c r="AE289" i="3"/>
  <c r="AF289" i="3" s="1"/>
  <c r="AE293" i="3"/>
  <c r="AH293" i="3" s="1"/>
  <c r="AE380" i="3"/>
  <c r="AE398" i="3"/>
  <c r="AF398" i="3" s="1"/>
  <c r="BA408" i="3"/>
  <c r="BC408" i="3" s="1"/>
  <c r="AE75" i="3"/>
  <c r="BV99" i="3"/>
  <c r="BW99" i="3" s="1"/>
  <c r="BP141" i="3"/>
  <c r="AM145" i="3"/>
  <c r="AN145" i="3" s="1"/>
  <c r="BA191" i="3"/>
  <c r="BC191" i="3" s="1"/>
  <c r="AE193" i="3"/>
  <c r="AT198" i="3"/>
  <c r="AM252" i="3"/>
  <c r="AN252" i="3" s="1"/>
  <c r="BB274" i="3"/>
  <c r="BI288" i="3"/>
  <c r="BJ288" i="3" s="1"/>
  <c r="AT34" i="3"/>
  <c r="AU34" i="3" s="1"/>
  <c r="AT114" i="3"/>
  <c r="BB172" i="3"/>
  <c r="BC172" i="3" s="1"/>
  <c r="W22" i="3"/>
  <c r="Y22" i="3" s="1"/>
  <c r="BV28" i="3"/>
  <c r="AT118" i="3"/>
  <c r="AP118" i="3" s="1"/>
  <c r="W199" i="3"/>
  <c r="BP208" i="3"/>
  <c r="X238" i="3"/>
  <c r="Y238" i="3" s="1"/>
  <c r="BP292" i="3"/>
  <c r="AE329" i="3"/>
  <c r="AF329" i="3" s="1"/>
  <c r="AE353" i="3"/>
  <c r="BB363" i="3"/>
  <c r="BC363" i="3" s="1"/>
  <c r="AE365" i="3"/>
  <c r="BV390" i="3"/>
  <c r="W427" i="3"/>
  <c r="Y427" i="3" s="1"/>
  <c r="W431" i="3"/>
  <c r="Y431" i="3" s="1"/>
  <c r="BA439" i="3"/>
  <c r="BC439" i="3" s="1"/>
  <c r="W20" i="3"/>
  <c r="Y20" i="3" s="1"/>
  <c r="X39" i="3"/>
  <c r="Y39" i="3" s="1"/>
  <c r="BB146" i="3"/>
  <c r="X163" i="3"/>
  <c r="Y163" i="3" s="1"/>
  <c r="BA219" i="3"/>
  <c r="AT275" i="3"/>
  <c r="AP275" i="3" s="1"/>
  <c r="BA393" i="3"/>
  <c r="BC393" i="3" s="1"/>
  <c r="AT429" i="3"/>
  <c r="X14" i="3"/>
  <c r="Y14" i="3" s="1"/>
  <c r="X32" i="3"/>
  <c r="BV46" i="3"/>
  <c r="BY46" i="3" s="1"/>
  <c r="W52" i="3"/>
  <c r="Y52" i="3" s="1"/>
  <c r="AL62" i="3"/>
  <c r="AN62" i="3" s="1"/>
  <c r="AE83" i="3"/>
  <c r="BV83" i="3"/>
  <c r="BB177" i="3"/>
  <c r="BA189" i="3"/>
  <c r="BC189" i="3" s="1"/>
  <c r="BP209" i="3"/>
  <c r="X212" i="3"/>
  <c r="Y212" i="3" s="1"/>
  <c r="BB346" i="3"/>
  <c r="BC346" i="3" s="1"/>
  <c r="BV29" i="3"/>
  <c r="BY29" i="3" s="1"/>
  <c r="AM83" i="3"/>
  <c r="AN83" i="3" s="1"/>
  <c r="AT113" i="3"/>
  <c r="AV113" i="3" s="1"/>
  <c r="AT153" i="3"/>
  <c r="AV153" i="3" s="1"/>
  <c r="BV160" i="3"/>
  <c r="BZ160" i="3" s="1"/>
  <c r="BV201" i="3"/>
  <c r="BZ201" i="3" s="1"/>
  <c r="AM205" i="3"/>
  <c r="AN205" i="3" s="1"/>
  <c r="W334" i="3"/>
  <c r="Y334" i="3" s="1"/>
  <c r="BP380" i="3"/>
  <c r="AE14" i="3"/>
  <c r="BV36" i="3"/>
  <c r="BX36" i="3" s="1"/>
  <c r="AE74" i="3"/>
  <c r="AH74" i="3" s="1"/>
  <c r="AE91" i="3"/>
  <c r="AA91" i="3" s="1"/>
  <c r="AT177" i="3"/>
  <c r="AL189" i="3"/>
  <c r="AN189" i="3" s="1"/>
  <c r="AT203" i="3"/>
  <c r="AM206" i="3"/>
  <c r="AN206" i="3" s="1"/>
  <c r="AM229" i="3"/>
  <c r="AN229" i="3" s="1"/>
  <c r="BP234" i="3"/>
  <c r="AT253" i="3"/>
  <c r="AW253" i="3" s="1"/>
  <c r="AL264" i="3"/>
  <c r="AN264" i="3" s="1"/>
  <c r="BP268" i="3"/>
  <c r="AT271" i="3"/>
  <c r="W292" i="3"/>
  <c r="Y292" i="3" s="1"/>
  <c r="AT293" i="3"/>
  <c r="AX293" i="3" s="1"/>
  <c r="AL298" i="3"/>
  <c r="W305" i="3"/>
  <c r="AT311" i="3"/>
  <c r="AX311" i="3" s="1"/>
  <c r="AT321" i="3"/>
  <c r="AW321" i="3" s="1"/>
  <c r="D329" i="3"/>
  <c r="BV334" i="3"/>
  <c r="BY334" i="3" s="1"/>
  <c r="AT337" i="3"/>
  <c r="AP337" i="3" s="1"/>
  <c r="AE344" i="3"/>
  <c r="BV364" i="3"/>
  <c r="BR364" i="3" s="1"/>
  <c r="BP385" i="3"/>
  <c r="AT400" i="3"/>
  <c r="BB433" i="3"/>
  <c r="BC433" i="3" s="1"/>
  <c r="W437" i="3"/>
  <c r="Y437" i="3" s="1"/>
  <c r="AE20" i="3"/>
  <c r="AE28" i="3"/>
  <c r="AH28" i="3" s="1"/>
  <c r="BP33" i="3"/>
  <c r="W36" i="3"/>
  <c r="Y36" i="3" s="1"/>
  <c r="AL41" i="3"/>
  <c r="AL45" i="3"/>
  <c r="AN45" i="3" s="1"/>
  <c r="AL58" i="3"/>
  <c r="AN58" i="3" s="1"/>
  <c r="W67" i="3"/>
  <c r="AE79" i="3"/>
  <c r="AG79" i="3" s="1"/>
  <c r="AT84" i="3"/>
  <c r="AW84" i="3" s="1"/>
  <c r="AE87" i="3"/>
  <c r="BV89" i="3"/>
  <c r="BV93" i="3"/>
  <c r="BZ93" i="3" s="1"/>
  <c r="AT103" i="3"/>
  <c r="AV103" i="3" s="1"/>
  <c r="AE107" i="3"/>
  <c r="AH107" i="3" s="1"/>
  <c r="AE113" i="3"/>
  <c r="BB113" i="3"/>
  <c r="BC113" i="3" s="1"/>
  <c r="AE128" i="3"/>
  <c r="AG128" i="3" s="1"/>
  <c r="BV128" i="3"/>
  <c r="BC177" i="3"/>
  <c r="AE178" i="3"/>
  <c r="AH178" i="3" s="1"/>
  <c r="AE195" i="3"/>
  <c r="AG195" i="3" s="1"/>
  <c r="AL256" i="3"/>
  <c r="AT288" i="3"/>
  <c r="AM306" i="3"/>
  <c r="AN306" i="3" s="1"/>
  <c r="BP312" i="3"/>
  <c r="BP314" i="3"/>
  <c r="BV329" i="3"/>
  <c r="BV394" i="3"/>
  <c r="AT435" i="3"/>
  <c r="AP435" i="3" s="1"/>
  <c r="AR435" i="3" s="1"/>
  <c r="W439" i="3"/>
  <c r="Y439" i="3" s="1"/>
  <c r="W28" i="3"/>
  <c r="Y28" i="3" s="1"/>
  <c r="BB33" i="3"/>
  <c r="BC33" i="3" s="1"/>
  <c r="X69" i="3"/>
  <c r="Y69" i="3" s="1"/>
  <c r="BP128" i="3"/>
  <c r="AE212" i="3"/>
  <c r="AE227" i="3"/>
  <c r="W243" i="3"/>
  <c r="Y243" i="3" s="1"/>
  <c r="BB276" i="3"/>
  <c r="BC276" i="3" s="1"/>
  <c r="BV282" i="3"/>
  <c r="BX282" i="3" s="1"/>
  <c r="BA291" i="3"/>
  <c r="BP309" i="3"/>
  <c r="AM340" i="3"/>
  <c r="AN340" i="3" s="1"/>
  <c r="BP343" i="3"/>
  <c r="W370" i="3"/>
  <c r="Y370" i="3" s="1"/>
  <c r="W375" i="3"/>
  <c r="Y375" i="3" s="1"/>
  <c r="AE12" i="3"/>
  <c r="AT26" i="3"/>
  <c r="AV26" i="3" s="1"/>
  <c r="BV57" i="3"/>
  <c r="AE97" i="3"/>
  <c r="AI97" i="3" s="1"/>
  <c r="AE102" i="3"/>
  <c r="AH102" i="3" s="1"/>
  <c r="BA117" i="3"/>
  <c r="BC117" i="3" s="1"/>
  <c r="BB167" i="3"/>
  <c r="BC167" i="3" s="1"/>
  <c r="W219" i="3"/>
  <c r="BA317" i="3"/>
  <c r="AE434" i="3"/>
  <c r="AG434" i="3" s="1"/>
  <c r="AE441" i="3"/>
  <c r="AE27" i="3"/>
  <c r="AI27" i="3" s="1"/>
  <c r="BB40" i="3"/>
  <c r="BC40" i="3" s="1"/>
  <c r="AL44" i="3"/>
  <c r="AN44" i="3" s="1"/>
  <c r="AM57" i="3"/>
  <c r="AN57" i="3" s="1"/>
  <c r="BB61" i="3"/>
  <c r="AL63" i="3"/>
  <c r="AE66" i="3"/>
  <c r="AI66" i="3" s="1"/>
  <c r="AE78" i="3"/>
  <c r="BV86" i="3"/>
  <c r="BV95" i="3"/>
  <c r="BX95" i="3" s="1"/>
  <c r="BP97" i="3"/>
  <c r="BP108" i="3"/>
  <c r="BA112" i="3"/>
  <c r="BC112" i="3" s="1"/>
  <c r="BI121" i="3"/>
  <c r="BM121" i="3" s="1"/>
  <c r="BV122" i="3"/>
  <c r="AM130" i="3"/>
  <c r="AN130" i="3" s="1"/>
  <c r="AE132" i="3"/>
  <c r="BA135" i="3"/>
  <c r="BV141" i="3"/>
  <c r="BX141" i="3" s="1"/>
  <c r="AT142" i="3"/>
  <c r="AP142" i="3" s="1"/>
  <c r="AE163" i="3"/>
  <c r="AG163" i="3" s="1"/>
  <c r="BA169" i="3"/>
  <c r="BC169" i="3" s="1"/>
  <c r="AT178" i="3"/>
  <c r="AT186" i="3"/>
  <c r="BV190" i="3"/>
  <c r="AE194" i="3"/>
  <c r="AI194" i="3" s="1"/>
  <c r="BP203" i="3"/>
  <c r="BA207" i="3"/>
  <c r="BC207" i="3" s="1"/>
  <c r="AE222" i="3"/>
  <c r="X237" i="3"/>
  <c r="BA258" i="3"/>
  <c r="BC258" i="3" s="1"/>
  <c r="AT276" i="3"/>
  <c r="W284" i="3"/>
  <c r="Y284" i="3" s="1"/>
  <c r="BV296" i="3"/>
  <c r="AM299" i="3"/>
  <c r="BV307" i="3"/>
  <c r="BZ307" i="3" s="1"/>
  <c r="BA311" i="3"/>
  <c r="BC311" i="3" s="1"/>
  <c r="W319" i="3"/>
  <c r="Y319" i="3" s="1"/>
  <c r="D327" i="3"/>
  <c r="D330" i="3"/>
  <c r="X360" i="3"/>
  <c r="Y360" i="3" s="1"/>
  <c r="BV379" i="3"/>
  <c r="AE386" i="3"/>
  <c r="AI386" i="3" s="1"/>
  <c r="BV415" i="3"/>
  <c r="BR415" i="3" s="1"/>
  <c r="BT415" i="3" s="1"/>
  <c r="BI20" i="3"/>
  <c r="BA173" i="3"/>
  <c r="BC173" i="3" s="1"/>
  <c r="BP239" i="3"/>
  <c r="AE248" i="3"/>
  <c r="AH248" i="3" s="1"/>
  <c r="AE250" i="3"/>
  <c r="AF250" i="3" s="1"/>
  <c r="X253" i="3"/>
  <c r="BV283" i="3"/>
  <c r="AE307" i="3"/>
  <c r="AI307" i="3" s="1"/>
  <c r="BV310" i="3"/>
  <c r="AE316" i="3"/>
  <c r="BB328" i="3"/>
  <c r="BC328" i="3" s="1"/>
  <c r="W337" i="3"/>
  <c r="Y337" i="3" s="1"/>
  <c r="X354" i="3"/>
  <c r="Y354" i="3" s="1"/>
  <c r="AT357" i="3"/>
  <c r="AX357" i="3" s="1"/>
  <c r="AE391" i="3"/>
  <c r="BV409" i="3"/>
  <c r="BY409" i="3" s="1"/>
  <c r="AE16" i="3"/>
  <c r="AH16" i="3" s="1"/>
  <c r="AE22" i="3"/>
  <c r="X37" i="3"/>
  <c r="AL86" i="3"/>
  <c r="BB88" i="3"/>
  <c r="BC88" i="3" s="1"/>
  <c r="AT110" i="3"/>
  <c r="AV110" i="3" s="1"/>
  <c r="AT112" i="3"/>
  <c r="AW112" i="3" s="1"/>
  <c r="AL160" i="3"/>
  <c r="AN160" i="3" s="1"/>
  <c r="AT169" i="3"/>
  <c r="AM172" i="3"/>
  <c r="AN172" i="3" s="1"/>
  <c r="X187" i="3"/>
  <c r="BV202" i="3"/>
  <c r="BY202" i="3" s="1"/>
  <c r="BB284" i="3"/>
  <c r="BC284" i="3" s="1"/>
  <c r="AT313" i="3"/>
  <c r="AW313" i="3" s="1"/>
  <c r="BA364" i="3"/>
  <c r="BX151" i="3"/>
  <c r="BY151" i="3"/>
  <c r="BA14" i="3"/>
  <c r="BC14" i="3" s="1"/>
  <c r="BA16" i="3"/>
  <c r="BC16" i="3" s="1"/>
  <c r="W23" i="3"/>
  <c r="Y23" i="3" s="1"/>
  <c r="AQ26" i="3"/>
  <c r="BA28" i="3"/>
  <c r="AT36" i="3"/>
  <c r="BN50" i="3"/>
  <c r="W56" i="3"/>
  <c r="Y56" i="3" s="1"/>
  <c r="AM60" i="3"/>
  <c r="AN60" i="3" s="1"/>
  <c r="W61" i="3"/>
  <c r="Y61" i="3" s="1"/>
  <c r="AM91" i="3"/>
  <c r="AN91" i="3" s="1"/>
  <c r="X158" i="3"/>
  <c r="Y158" i="3" s="1"/>
  <c r="AL167" i="3"/>
  <c r="AN167" i="3" s="1"/>
  <c r="AL190" i="3"/>
  <c r="BP195" i="3"/>
  <c r="AM201" i="3"/>
  <c r="AN201" i="3" s="1"/>
  <c r="BS236" i="3"/>
  <c r="BP236" i="3"/>
  <c r="BB278" i="3"/>
  <c r="BA278" i="3"/>
  <c r="BB402" i="3"/>
  <c r="BA402" i="3"/>
  <c r="BB409" i="3"/>
  <c r="BA409" i="3"/>
  <c r="AM27" i="3"/>
  <c r="AL56" i="3"/>
  <c r="AN56" i="3" s="1"/>
  <c r="AM68" i="3"/>
  <c r="AN68" i="3" s="1"/>
  <c r="AM88" i="3"/>
  <c r="AN88" i="3" s="1"/>
  <c r="AT95" i="3"/>
  <c r="AX95" i="3" s="1"/>
  <c r="AE99" i="3"/>
  <c r="AA99" i="3" s="1"/>
  <c r="BA108" i="3"/>
  <c r="BC108" i="3" s="1"/>
  <c r="AE133" i="3"/>
  <c r="AA133" i="3" s="1"/>
  <c r="AC133" i="3" s="1"/>
  <c r="AL137" i="3"/>
  <c r="BN139" i="3"/>
  <c r="AT141" i="3"/>
  <c r="AE145" i="3"/>
  <c r="AT149" i="3"/>
  <c r="AW149" i="3" s="1"/>
  <c r="AB157" i="3"/>
  <c r="AT158" i="3"/>
  <c r="AV158" i="3" s="1"/>
  <c r="BN158" i="3"/>
  <c r="AT173" i="3"/>
  <c r="AE182" i="3"/>
  <c r="AI182" i="3" s="1"/>
  <c r="AM193" i="3"/>
  <c r="AN193" i="3" s="1"/>
  <c r="AE198" i="3"/>
  <c r="BV381" i="3"/>
  <c r="BX381" i="3" s="1"/>
  <c r="BP381" i="3"/>
  <c r="AL407" i="3"/>
  <c r="AN407" i="3" s="1"/>
  <c r="AT424" i="3"/>
  <c r="AQ424" i="3"/>
  <c r="X17" i="3"/>
  <c r="BP22" i="3"/>
  <c r="BA26" i="3"/>
  <c r="BC26" i="3" s="1"/>
  <c r="AL30" i="3"/>
  <c r="AN30" i="3" s="1"/>
  <c r="BP37" i="3"/>
  <c r="BP41" i="3"/>
  <c r="BB44" i="3"/>
  <c r="BC44" i="3" s="1"/>
  <c r="BV52" i="3"/>
  <c r="BB56" i="3"/>
  <c r="BC56" i="3" s="1"/>
  <c r="BB57" i="3"/>
  <c r="BC57" i="3" s="1"/>
  <c r="BA60" i="3"/>
  <c r="BC60" i="3" s="1"/>
  <c r="AL61" i="3"/>
  <c r="AN61" i="3" s="1"/>
  <c r="AB66" i="3"/>
  <c r="BV75" i="3"/>
  <c r="AM82" i="3"/>
  <c r="AN82" i="3" s="1"/>
  <c r="W129" i="3"/>
  <c r="AT130" i="3"/>
  <c r="AP130" i="3" s="1"/>
  <c r="AR130" i="3" s="1"/>
  <c r="AB148" i="3"/>
  <c r="W165" i="3"/>
  <c r="Y165" i="3" s="1"/>
  <c r="W185" i="3"/>
  <c r="Y185" i="3" s="1"/>
  <c r="BS190" i="3"/>
  <c r="BB194" i="3"/>
  <c r="BC194" i="3" s="1"/>
  <c r="BB198" i="3"/>
  <c r="BC198" i="3" s="1"/>
  <c r="W207" i="3"/>
  <c r="Y207" i="3" s="1"/>
  <c r="AL208" i="3"/>
  <c r="AE231" i="3"/>
  <c r="AI231" i="3" s="1"/>
  <c r="BS243" i="3"/>
  <c r="BV243" i="3"/>
  <c r="X315" i="3"/>
  <c r="W315" i="3"/>
  <c r="AM17" i="3"/>
  <c r="AN17" i="3" s="1"/>
  <c r="BA30" i="3"/>
  <c r="AE52" i="3"/>
  <c r="AH52" i="3" s="1"/>
  <c r="X55" i="3"/>
  <c r="Y55" i="3" s="1"/>
  <c r="W65" i="3"/>
  <c r="Y65" i="3" s="1"/>
  <c r="BI67" i="3"/>
  <c r="BP84" i="3"/>
  <c r="AM87" i="3"/>
  <c r="BA90" i="3"/>
  <c r="BC90" i="3" s="1"/>
  <c r="BP99" i="3"/>
  <c r="AB107" i="3"/>
  <c r="AL109" i="3"/>
  <c r="AN109" i="3" s="1"/>
  <c r="BV136" i="3"/>
  <c r="BW136" i="3" s="1"/>
  <c r="W154" i="3"/>
  <c r="Y154" i="3" s="1"/>
  <c r="X171" i="3"/>
  <c r="Y171" i="3" s="1"/>
  <c r="X177" i="3"/>
  <c r="Y177" i="3" s="1"/>
  <c r="AQ178" i="3"/>
  <c r="AL182" i="3"/>
  <c r="AN182" i="3" s="1"/>
  <c r="X197" i="3"/>
  <c r="Y197" i="3" s="1"/>
  <c r="BN214" i="3"/>
  <c r="AL231" i="3"/>
  <c r="AM231" i="3"/>
  <c r="X261" i="3"/>
  <c r="W261" i="3"/>
  <c r="AM412" i="3"/>
  <c r="AN412" i="3" s="1"/>
  <c r="Y32" i="3"/>
  <c r="AE36" i="3"/>
  <c r="AH36" i="3" s="1"/>
  <c r="BV39" i="3"/>
  <c r="AL40" i="3"/>
  <c r="AN40" i="3" s="1"/>
  <c r="W48" i="3"/>
  <c r="Y48" i="3" s="1"/>
  <c r="AM66" i="3"/>
  <c r="AN66" i="3" s="1"/>
  <c r="AL75" i="3"/>
  <c r="AN75" i="3" s="1"/>
  <c r="BB87" i="3"/>
  <c r="BC87" i="3" s="1"/>
  <c r="AT90" i="3"/>
  <c r="AM92" i="3"/>
  <c r="AN92" i="3" s="1"/>
  <c r="W98" i="3"/>
  <c r="AB102" i="3"/>
  <c r="AE114" i="3"/>
  <c r="AI114" i="3" s="1"/>
  <c r="AT121" i="3"/>
  <c r="AW121" i="3" s="1"/>
  <c r="AB128" i="3"/>
  <c r="BP133" i="3"/>
  <c r="AT134" i="3"/>
  <c r="AL136" i="3"/>
  <c r="BV138" i="3"/>
  <c r="BW138" i="3" s="1"/>
  <c r="AE147" i="3"/>
  <c r="AF147" i="3" s="1"/>
  <c r="BB156" i="3"/>
  <c r="BC156" i="3" s="1"/>
  <c r="AT166" i="3"/>
  <c r="BV180" i="3"/>
  <c r="AT185" i="3"/>
  <c r="AT214" i="3"/>
  <c r="AP214" i="3" s="1"/>
  <c r="AB222" i="3"/>
  <c r="Y237" i="3"/>
  <c r="BV14" i="3"/>
  <c r="BY14" i="3" s="1"/>
  <c r="BP16" i="3"/>
  <c r="BP32" i="3"/>
  <c r="AL33" i="3"/>
  <c r="AN33" i="3" s="1"/>
  <c r="AM37" i="3"/>
  <c r="AN37" i="3" s="1"/>
  <c r="AE39" i="3"/>
  <c r="AG39" i="3" s="1"/>
  <c r="AE47" i="3"/>
  <c r="AE65" i="3"/>
  <c r="AH65" i="3" s="1"/>
  <c r="AT109" i="3"/>
  <c r="AU109" i="3" s="1"/>
  <c r="BB120" i="3"/>
  <c r="BN126" i="3"/>
  <c r="BB132" i="3"/>
  <c r="BC132" i="3" s="1"/>
  <c r="BV133" i="3"/>
  <c r="BX133" i="3" s="1"/>
  <c r="BP165" i="3"/>
  <c r="AQ177" i="3"/>
  <c r="AL249" i="3"/>
  <c r="AM249" i="3"/>
  <c r="BI357" i="3"/>
  <c r="BF357" i="3"/>
  <c r="BA365" i="3"/>
  <c r="BB365" i="3"/>
  <c r="BB410" i="3"/>
  <c r="BA410" i="3"/>
  <c r="AT102" i="3"/>
  <c r="AP102" i="3" s="1"/>
  <c r="AR102" i="3" s="1"/>
  <c r="AE119" i="3"/>
  <c r="AH119" i="3" s="1"/>
  <c r="BP123" i="3"/>
  <c r="AE135" i="3"/>
  <c r="AF135" i="3" s="1"/>
  <c r="AT136" i="3"/>
  <c r="AX136" i="3" s="1"/>
  <c r="AM138" i="3"/>
  <c r="AN138" i="3" s="1"/>
  <c r="W141" i="3"/>
  <c r="Y141" i="3" s="1"/>
  <c r="BV153" i="3"/>
  <c r="BR153" i="3" s="1"/>
  <c r="BT153" i="3" s="1"/>
  <c r="BA154" i="3"/>
  <c r="BC154" i="3" s="1"/>
  <c r="BV158" i="3"/>
  <c r="BZ158" i="3" s="1"/>
  <c r="AE167" i="3"/>
  <c r="AL168" i="3"/>
  <c r="AN168" i="3" s="1"/>
  <c r="BB187" i="3"/>
  <c r="BC187" i="3" s="1"/>
  <c r="AM202" i="3"/>
  <c r="AN202" i="3" s="1"/>
  <c r="W228" i="3"/>
  <c r="X228" i="3"/>
  <c r="AT336" i="3"/>
  <c r="AX336" i="3" s="1"/>
  <c r="AQ336" i="3"/>
  <c r="AM378" i="3"/>
  <c r="AN378" i="3" s="1"/>
  <c r="AL20" i="3"/>
  <c r="AN20" i="3" s="1"/>
  <c r="W26" i="3"/>
  <c r="BI30" i="3"/>
  <c r="BK30" i="3" s="1"/>
  <c r="AL32" i="3"/>
  <c r="AN32" i="3" s="1"/>
  <c r="BC34" i="3"/>
  <c r="AM39" i="3"/>
  <c r="AN39" i="3" s="1"/>
  <c r="BP45" i="3"/>
  <c r="AE51" i="3"/>
  <c r="X74" i="3"/>
  <c r="Y74" i="3" s="1"/>
  <c r="AE93" i="3"/>
  <c r="AA93" i="3" s="1"/>
  <c r="BW93" i="3"/>
  <c r="BP95" i="3"/>
  <c r="AB97" i="3"/>
  <c r="W123" i="3"/>
  <c r="Y123" i="3" s="1"/>
  <c r="BI127" i="3"/>
  <c r="AL131" i="3"/>
  <c r="AN131" i="3" s="1"/>
  <c r="AM146" i="3"/>
  <c r="AN146" i="3" s="1"/>
  <c r="BV154" i="3"/>
  <c r="AM161" i="3"/>
  <c r="AN161" i="3" s="1"/>
  <c r="X167" i="3"/>
  <c r="X173" i="3"/>
  <c r="Y173" i="3" s="1"/>
  <c r="AM174" i="3"/>
  <c r="AN174" i="3" s="1"/>
  <c r="AE189" i="3"/>
  <c r="AF189" i="3" s="1"/>
  <c r="W190" i="3"/>
  <c r="AT192" i="3"/>
  <c r="AT206" i="3"/>
  <c r="AW206" i="3" s="1"/>
  <c r="BV223" i="3"/>
  <c r="BP223" i="3"/>
  <c r="AB232" i="3"/>
  <c r="AE232" i="3"/>
  <c r="BV221" i="3"/>
  <c r="AM226" i="3"/>
  <c r="AN226" i="3" s="1"/>
  <c r="AE229" i="3"/>
  <c r="AI229" i="3" s="1"/>
  <c r="BB231" i="3"/>
  <c r="BA233" i="3"/>
  <c r="BC233" i="3" s="1"/>
  <c r="AT236" i="3"/>
  <c r="AX236" i="3" s="1"/>
  <c r="AE247" i="3"/>
  <c r="AF247" i="3" s="1"/>
  <c r="BA256" i="3"/>
  <c r="BC256" i="3" s="1"/>
  <c r="AT261" i="3"/>
  <c r="AW261" i="3" s="1"/>
  <c r="BA261" i="3"/>
  <c r="BC261" i="3" s="1"/>
  <c r="BB264" i="3"/>
  <c r="BA270" i="3"/>
  <c r="BC270" i="3" s="1"/>
  <c r="AM274" i="3"/>
  <c r="AN274" i="3" s="1"/>
  <c r="AE275" i="3"/>
  <c r="AH275" i="3" s="1"/>
  <c r="AT279" i="3"/>
  <c r="AU279" i="3" s="1"/>
  <c r="AA283" i="3"/>
  <c r="W285" i="3"/>
  <c r="Y285" i="3" s="1"/>
  <c r="BA289" i="3"/>
  <c r="BC289" i="3" s="1"/>
  <c r="AT297" i="3"/>
  <c r="BV299" i="3"/>
  <c r="BP306" i="3"/>
  <c r="BA312" i="3"/>
  <c r="BC312" i="3" s="1"/>
  <c r="BP336" i="3"/>
  <c r="BA340" i="3"/>
  <c r="AE354" i="3"/>
  <c r="AF354" i="3" s="1"/>
  <c r="AL357" i="3"/>
  <c r="AN357" i="3" s="1"/>
  <c r="AE364" i="3"/>
  <c r="AE370" i="3"/>
  <c r="AI370" i="3" s="1"/>
  <c r="AB380" i="3"/>
  <c r="BV383" i="3"/>
  <c r="BW383" i="3" s="1"/>
  <c r="AL398" i="3"/>
  <c r="AN398" i="3" s="1"/>
  <c r="AE404" i="3"/>
  <c r="W409" i="3"/>
  <c r="Y409" i="3" s="1"/>
  <c r="BV430" i="3"/>
  <c r="BV433" i="3"/>
  <c r="BR433" i="3" s="1"/>
  <c r="BT433" i="3" s="1"/>
  <c r="AE437" i="3"/>
  <c r="AG437" i="3" s="1"/>
  <c r="AE440" i="3"/>
  <c r="AT441" i="3"/>
  <c r="AX441" i="3" s="1"/>
  <c r="BP442" i="3"/>
  <c r="AT227" i="3"/>
  <c r="AX227" i="3" s="1"/>
  <c r="AT232" i="3"/>
  <c r="AX232" i="3" s="1"/>
  <c r="AT239" i="3"/>
  <c r="AU239" i="3" s="1"/>
  <c r="BV249" i="3"/>
  <c r="BV252" i="3"/>
  <c r="AT256" i="3"/>
  <c r="AX256" i="3" s="1"/>
  <c r="BV263" i="3"/>
  <c r="AL268" i="3"/>
  <c r="AN268" i="3" s="1"/>
  <c r="AB283" i="3"/>
  <c r="AP288" i="3"/>
  <c r="AR288" i="3" s="1"/>
  <c r="AT300" i="3"/>
  <c r="AT304" i="3"/>
  <c r="AW304" i="3" s="1"/>
  <c r="AE306" i="3"/>
  <c r="AF306" i="3" s="1"/>
  <c r="AL307" i="3"/>
  <c r="BV317" i="3"/>
  <c r="BX317" i="3" s="1"/>
  <c r="AT319" i="3"/>
  <c r="AX319" i="3" s="1"/>
  <c r="AL328" i="3"/>
  <c r="AN328" i="3" s="1"/>
  <c r="AT340" i="3"/>
  <c r="AP340" i="3" s="1"/>
  <c r="BV365" i="3"/>
  <c r="BW365" i="3" s="1"/>
  <c r="BB380" i="3"/>
  <c r="BC380" i="3" s="1"/>
  <c r="BP397" i="3"/>
  <c r="BA398" i="3"/>
  <c r="BC398" i="3" s="1"/>
  <c r="BI400" i="3"/>
  <c r="AM403" i="3"/>
  <c r="AN403" i="3" s="1"/>
  <c r="AT421" i="3"/>
  <c r="AX421" i="3" s="1"/>
  <c r="AE430" i="3"/>
  <c r="AF430" i="3" s="1"/>
  <c r="AT438" i="3"/>
  <c r="AV438" i="3" s="1"/>
  <c r="AM440" i="3"/>
  <c r="AL292" i="3"/>
  <c r="AN292" i="3" s="1"/>
  <c r="BV345" i="3"/>
  <c r="AL348" i="3"/>
  <c r="AN348" i="3" s="1"/>
  <c r="AT362" i="3"/>
  <c r="AV362" i="3" s="1"/>
  <c r="AE394" i="3"/>
  <c r="AH394" i="3" s="1"/>
  <c r="AT403" i="3"/>
  <c r="AW403" i="3" s="1"/>
  <c r="AE407" i="3"/>
  <c r="AH407" i="3" s="1"/>
  <c r="AT410" i="3"/>
  <c r="AU410" i="3" s="1"/>
  <c r="AE412" i="3"/>
  <c r="AE433" i="3"/>
  <c r="AT238" i="3"/>
  <c r="BP270" i="3"/>
  <c r="AT278" i="3"/>
  <c r="AX278" i="3" s="1"/>
  <c r="AE280" i="3"/>
  <c r="AH280" i="3" s="1"/>
  <c r="BV280" i="3"/>
  <c r="BR280" i="3" s="1"/>
  <c r="BT280" i="3" s="1"/>
  <c r="BP290" i="3"/>
  <c r="W291" i="3"/>
  <c r="Y291" i="3" s="1"/>
  <c r="BP298" i="3"/>
  <c r="AE310" i="3"/>
  <c r="W317" i="3"/>
  <c r="Y317" i="3" s="1"/>
  <c r="BV330" i="3"/>
  <c r="BY330" i="3" s="1"/>
  <c r="AE338" i="3"/>
  <c r="BV344" i="3"/>
  <c r="BY344" i="3" s="1"/>
  <c r="AL361" i="3"/>
  <c r="AE375" i="3"/>
  <c r="AG375" i="3" s="1"/>
  <c r="AM401" i="3"/>
  <c r="AN401" i="3" s="1"/>
  <c r="AT440" i="3"/>
  <c r="AE228" i="3"/>
  <c r="AG228" i="3" s="1"/>
  <c r="AE233" i="3"/>
  <c r="AA233" i="3" s="1"/>
  <c r="AE236" i="3"/>
  <c r="AG236" i="3" s="1"/>
  <c r="AT237" i="3"/>
  <c r="AW237" i="3" s="1"/>
  <c r="BV248" i="3"/>
  <c r="AT249" i="3"/>
  <c r="BP252" i="3"/>
  <c r="AM258" i="3"/>
  <c r="AN258" i="3" s="1"/>
  <c r="W271" i="3"/>
  <c r="Y271" i="3" s="1"/>
  <c r="AQ280" i="3"/>
  <c r="AE286" i="3"/>
  <c r="BV289" i="3"/>
  <c r="BX289" i="3" s="1"/>
  <c r="AL290" i="3"/>
  <c r="AU299" i="3"/>
  <c r="AL313" i="3"/>
  <c r="AN313" i="3" s="1"/>
  <c r="AL314" i="3"/>
  <c r="AN314" i="3" s="1"/>
  <c r="BV315" i="3"/>
  <c r="BR315" i="3" s="1"/>
  <c r="AL316" i="3"/>
  <c r="BV326" i="3"/>
  <c r="BR326" i="3" s="1"/>
  <c r="BV337" i="3"/>
  <c r="AB338" i="3"/>
  <c r="AL344" i="3"/>
  <c r="AN344" i="3" s="1"/>
  <c r="BB352" i="3"/>
  <c r="AV360" i="3"/>
  <c r="BA373" i="3"/>
  <c r="BC373" i="3" s="1"/>
  <c r="BV377" i="3"/>
  <c r="BX377" i="3" s="1"/>
  <c r="AT378" i="3"/>
  <c r="AX378" i="3" s="1"/>
  <c r="BA382" i="3"/>
  <c r="W393" i="3"/>
  <c r="Y393" i="3" s="1"/>
  <c r="BF400" i="3"/>
  <c r="BB407" i="3"/>
  <c r="BC407" i="3" s="1"/>
  <c r="AE411" i="3"/>
  <c r="AI411" i="3" s="1"/>
  <c r="BI412" i="3"/>
  <c r="BV421" i="3"/>
  <c r="BW421" i="3" s="1"/>
  <c r="BP427" i="3"/>
  <c r="BB428" i="3"/>
  <c r="X429" i="3"/>
  <c r="Y429" i="3" s="1"/>
  <c r="BN234" i="3"/>
  <c r="BB262" i="3"/>
  <c r="BC262" i="3" s="1"/>
  <c r="AL417" i="3"/>
  <c r="AN417" i="3" s="1"/>
  <c r="BP226" i="3"/>
  <c r="BA227" i="3"/>
  <c r="BC227" i="3" s="1"/>
  <c r="BA230" i="3"/>
  <c r="X232" i="3"/>
  <c r="AT270" i="3"/>
  <c r="AP270" i="3" s="1"/>
  <c r="AR270" i="3" s="1"/>
  <c r="BA279" i="3"/>
  <c r="BC279" i="3" s="1"/>
  <c r="X282" i="3"/>
  <c r="Y282" i="3" s="1"/>
  <c r="BP285" i="3"/>
  <c r="AM293" i="3"/>
  <c r="AN293" i="3" s="1"/>
  <c r="BA297" i="3"/>
  <c r="AM300" i="3"/>
  <c r="AN300" i="3" s="1"/>
  <c r="AQ304" i="3"/>
  <c r="BB309" i="3"/>
  <c r="BC309" i="3" s="1"/>
  <c r="BV314" i="3"/>
  <c r="D333" i="3"/>
  <c r="C351" i="3"/>
  <c r="C352" i="3" s="1"/>
  <c r="C353" i="3" s="1"/>
  <c r="C354" i="3" s="1"/>
  <c r="C355" i="3" s="1"/>
  <c r="C356" i="3" s="1"/>
  <c r="C357" i="3" s="1"/>
  <c r="X357" i="3"/>
  <c r="AM359" i="3"/>
  <c r="AN359" i="3" s="1"/>
  <c r="BV362" i="3"/>
  <c r="X380" i="3"/>
  <c r="Y380" i="3" s="1"/>
  <c r="AT385" i="3"/>
  <c r="AB391" i="3"/>
  <c r="BB399" i="3"/>
  <c r="BC399" i="3" s="1"/>
  <c r="BV410" i="3"/>
  <c r="BX410" i="3" s="1"/>
  <c r="BC413" i="3"/>
  <c r="AM421" i="3"/>
  <c r="AN421" i="3" s="1"/>
  <c r="BA422" i="3"/>
  <c r="BC422" i="3" s="1"/>
  <c r="BP433" i="3"/>
  <c r="BV440" i="3"/>
  <c r="BY440" i="3" s="1"/>
  <c r="BA442" i="3"/>
  <c r="AT443" i="3"/>
  <c r="AU443" i="3" s="1"/>
  <c r="BZ46" i="3"/>
  <c r="BI39" i="3"/>
  <c r="BJ39" i="3" s="1"/>
  <c r="Y26" i="3"/>
  <c r="BL48" i="3"/>
  <c r="BM48" i="3"/>
  <c r="BI52" i="3"/>
  <c r="BE52" i="3" s="1"/>
  <c r="BG52" i="3" s="1"/>
  <c r="BV50" i="3"/>
  <c r="BW50" i="3" s="1"/>
  <c r="BN17" i="3"/>
  <c r="AF12" i="3"/>
  <c r="AM12" i="3"/>
  <c r="AN12" i="3" s="1"/>
  <c r="BV13" i="3"/>
  <c r="BP19" i="3"/>
  <c r="AT23" i="3"/>
  <c r="AX23" i="3" s="1"/>
  <c r="BN27" i="3"/>
  <c r="BC28" i="3"/>
  <c r="BP30" i="3"/>
  <c r="AE33" i="3"/>
  <c r="BV33" i="3"/>
  <c r="BZ33" i="3" s="1"/>
  <c r="AE35" i="3"/>
  <c r="BW36" i="3"/>
  <c r="BP38" i="3"/>
  <c r="BS38" i="3"/>
  <c r="BP50" i="3"/>
  <c r="AM51" i="3"/>
  <c r="AN51" i="3" s="1"/>
  <c r="BA52" i="3"/>
  <c r="BC52" i="3" s="1"/>
  <c r="AE55" i="3"/>
  <c r="AF55" i="3" s="1"/>
  <c r="BB65" i="3"/>
  <c r="BI70" i="3"/>
  <c r="BJ70" i="3" s="1"/>
  <c r="BB77" i="3"/>
  <c r="BA77" i="3"/>
  <c r="BV88" i="3"/>
  <c r="BY88" i="3" s="1"/>
  <c r="AM93" i="3"/>
  <c r="AN93" i="3" s="1"/>
  <c r="X109" i="3"/>
  <c r="W109" i="3"/>
  <c r="Y109" i="3" s="1"/>
  <c r="BV109" i="3"/>
  <c r="BP109" i="3"/>
  <c r="X79" i="3"/>
  <c r="W79" i="3"/>
  <c r="X103" i="3"/>
  <c r="W103" i="3"/>
  <c r="AM107" i="3"/>
  <c r="AN107" i="3" s="1"/>
  <c r="BS111" i="3"/>
  <c r="BV111" i="3"/>
  <c r="BX111" i="3" s="1"/>
  <c r="AB152" i="3"/>
  <c r="AE152" i="3"/>
  <c r="AH152" i="3" s="1"/>
  <c r="BA307" i="3"/>
  <c r="BB307" i="3"/>
  <c r="W13" i="3"/>
  <c r="Y13" i="3" s="1"/>
  <c r="BB17" i="3"/>
  <c r="BC17" i="3" s="1"/>
  <c r="AT20" i="3"/>
  <c r="AU20" i="3" s="1"/>
  <c r="BI22" i="3"/>
  <c r="BA23" i="3"/>
  <c r="BC23" i="3" s="1"/>
  <c r="BP26" i="3"/>
  <c r="BI28" i="3"/>
  <c r="BL28" i="3" s="1"/>
  <c r="AF30" i="3"/>
  <c r="W30" i="3"/>
  <c r="Y30" i="3" s="1"/>
  <c r="AT32" i="3"/>
  <c r="AW32" i="3" s="1"/>
  <c r="BV34" i="3"/>
  <c r="BR34" i="3" s="1"/>
  <c r="BT34" i="3" s="1"/>
  <c r="AM35" i="3"/>
  <c r="AN35" i="3" s="1"/>
  <c r="W38" i="3"/>
  <c r="Y38" i="3" s="1"/>
  <c r="BB39" i="3"/>
  <c r="BC39" i="3" s="1"/>
  <c r="BB41" i="3"/>
  <c r="BC41" i="3" s="1"/>
  <c r="BB45" i="3"/>
  <c r="BC45" i="3" s="1"/>
  <c r="BA46" i="3"/>
  <c r="BC46" i="3" s="1"/>
  <c r="BN47" i="3"/>
  <c r="AT51" i="3"/>
  <c r="AX51" i="3" s="1"/>
  <c r="AL55" i="3"/>
  <c r="AN55" i="3" s="1"/>
  <c r="BA58" i="3"/>
  <c r="BC58" i="3" s="1"/>
  <c r="BC61" i="3"/>
  <c r="BA62" i="3"/>
  <c r="BC62" i="3" s="1"/>
  <c r="AB63" i="3"/>
  <c r="BI66" i="3"/>
  <c r="BM66" i="3" s="1"/>
  <c r="BN68" i="3"/>
  <c r="X71" i="3"/>
  <c r="Y71" i="3" s="1"/>
  <c r="W75" i="3"/>
  <c r="Y75" i="3" s="1"/>
  <c r="BS78" i="3"/>
  <c r="BV78" i="3"/>
  <c r="BR78" i="3" s="1"/>
  <c r="BS91" i="3"/>
  <c r="BV91" i="3"/>
  <c r="BR91" i="3" s="1"/>
  <c r="AL97" i="3"/>
  <c r="AN97" i="3" s="1"/>
  <c r="AE123" i="3"/>
  <c r="AB123" i="3"/>
  <c r="AM29" i="3"/>
  <c r="BP34" i="3"/>
  <c r="BS79" i="3"/>
  <c r="BP79" i="3"/>
  <c r="BI118" i="3"/>
  <c r="BN140" i="3"/>
  <c r="W140" i="3"/>
  <c r="BB165" i="3"/>
  <c r="BA165" i="3"/>
  <c r="BI14" i="3"/>
  <c r="BK14" i="3" s="1"/>
  <c r="BI17" i="3"/>
  <c r="BN20" i="3"/>
  <c r="BA22" i="3"/>
  <c r="BC22" i="3" s="1"/>
  <c r="AE23" i="3"/>
  <c r="BI23" i="3"/>
  <c r="BL23" i="3" s="1"/>
  <c r="BV26" i="3"/>
  <c r="BR26" i="3" s="1"/>
  <c r="BT26" i="3" s="1"/>
  <c r="AN27" i="3"/>
  <c r="AB30" i="3"/>
  <c r="BB32" i="3"/>
  <c r="BC32" i="3" s="1"/>
  <c r="AB33" i="3"/>
  <c r="AU35" i="3"/>
  <c r="BV37" i="3"/>
  <c r="W40" i="3"/>
  <c r="Y40" i="3" s="1"/>
  <c r="BA42" i="3"/>
  <c r="BC42" i="3" s="1"/>
  <c r="W44" i="3"/>
  <c r="Y44" i="3" s="1"/>
  <c r="BP46" i="3"/>
  <c r="AM47" i="3"/>
  <c r="AN47" i="3" s="1"/>
  <c r="BA48" i="3"/>
  <c r="BC48" i="3" s="1"/>
  <c r="W50" i="3"/>
  <c r="AT55" i="3"/>
  <c r="AP55" i="3" s="1"/>
  <c r="AE57" i="3"/>
  <c r="AG57" i="3" s="1"/>
  <c r="BP58" i="3"/>
  <c r="W60" i="3"/>
  <c r="Y60" i="3" s="1"/>
  <c r="AE63" i="3"/>
  <c r="AE68" i="3"/>
  <c r="AG68" i="3" s="1"/>
  <c r="BI71" i="3"/>
  <c r="BM71" i="3" s="1"/>
  <c r="AM74" i="3"/>
  <c r="AN74" i="3" s="1"/>
  <c r="AM84" i="3"/>
  <c r="AL84" i="3"/>
  <c r="AT97" i="3"/>
  <c r="AX97" i="3" s="1"/>
  <c r="AQ97" i="3"/>
  <c r="X99" i="3"/>
  <c r="W99" i="3"/>
  <c r="BI102" i="3"/>
  <c r="BE102" i="3" s="1"/>
  <c r="BI132" i="3"/>
  <c r="BK132" i="3" s="1"/>
  <c r="AT13" i="3"/>
  <c r="AW13" i="3" s="1"/>
  <c r="AB13" i="3"/>
  <c r="BP14" i="3"/>
  <c r="Y17" i="3"/>
  <c r="BB19" i="3"/>
  <c r="BC19" i="3" s="1"/>
  <c r="BW22" i="3"/>
  <c r="BF22" i="3"/>
  <c r="BA36" i="3"/>
  <c r="BC36" i="3" s="1"/>
  <c r="AE38" i="3"/>
  <c r="BP42" i="3"/>
  <c r="BI51" i="3"/>
  <c r="BN58" i="3"/>
  <c r="BV58" i="3"/>
  <c r="BW58" i="3" s="1"/>
  <c r="BN61" i="3"/>
  <c r="BN62" i="3"/>
  <c r="AT75" i="3"/>
  <c r="AP75" i="3" s="1"/>
  <c r="AQ75" i="3"/>
  <c r="BS75" i="3"/>
  <c r="AL78" i="3"/>
  <c r="AM78" i="3"/>
  <c r="X78" i="3"/>
  <c r="Y78" i="3" s="1"/>
  <c r="BB83" i="3"/>
  <c r="BC83" i="3" s="1"/>
  <c r="BA89" i="3"/>
  <c r="BB89" i="3"/>
  <c r="BA96" i="3"/>
  <c r="BC96" i="3" s="1"/>
  <c r="BI112" i="3"/>
  <c r="BL112" i="3" s="1"/>
  <c r="X121" i="3"/>
  <c r="W121" i="3"/>
  <c r="BF126" i="3"/>
  <c r="BI126" i="3"/>
  <c r="BE126" i="3" s="1"/>
  <c r="BB147" i="3"/>
  <c r="BA147" i="3"/>
  <c r="AT161" i="3"/>
  <c r="AQ161" i="3"/>
  <c r="BI57" i="3"/>
  <c r="BJ57" i="3" s="1"/>
  <c r="BI68" i="3"/>
  <c r="BE68" i="3" s="1"/>
  <c r="AE109" i="3"/>
  <c r="AF109" i="3" s="1"/>
  <c r="AB109" i="3"/>
  <c r="X111" i="3"/>
  <c r="W111" i="3"/>
  <c r="AL13" i="3"/>
  <c r="AN13" i="3" s="1"/>
  <c r="BB20" i="3"/>
  <c r="BC20" i="3" s="1"/>
  <c r="AT27" i="3"/>
  <c r="AT38" i="3"/>
  <c r="AX38" i="3" s="1"/>
  <c r="BN39" i="3"/>
  <c r="AE41" i="3"/>
  <c r="AF41" i="3" s="1"/>
  <c r="BV41" i="3"/>
  <c r="BR41" i="3" s="1"/>
  <c r="BV42" i="3"/>
  <c r="BW42" i="3" s="1"/>
  <c r="AE45" i="3"/>
  <c r="AI45" i="3" s="1"/>
  <c r="BV45" i="3"/>
  <c r="BN46" i="3"/>
  <c r="AT47" i="3"/>
  <c r="AX47" i="3" s="1"/>
  <c r="AL50" i="3"/>
  <c r="X57" i="3"/>
  <c r="Y57" i="3" s="1"/>
  <c r="AT60" i="3"/>
  <c r="AE61" i="3"/>
  <c r="AH61" i="3" s="1"/>
  <c r="AE62" i="3"/>
  <c r="AI62" i="3" s="1"/>
  <c r="BP62" i="3"/>
  <c r="AM70" i="3"/>
  <c r="AN70" i="3" s="1"/>
  <c r="AT79" i="3"/>
  <c r="AV79" i="3" s="1"/>
  <c r="BA79" i="3"/>
  <c r="AE85" i="3"/>
  <c r="AA85" i="3" s="1"/>
  <c r="BS85" i="3"/>
  <c r="BV85" i="3"/>
  <c r="X95" i="3"/>
  <c r="W95" i="3"/>
  <c r="X110" i="3"/>
  <c r="W110" i="3"/>
  <c r="AM113" i="3"/>
  <c r="AN113" i="3" s="1"/>
  <c r="AE121" i="3"/>
  <c r="AB121" i="3"/>
  <c r="AT191" i="3"/>
  <c r="AQ191" i="3"/>
  <c r="BV19" i="3"/>
  <c r="BY19" i="3" s="1"/>
  <c r="BI36" i="3"/>
  <c r="BA38" i="3"/>
  <c r="BC38" i="3" s="1"/>
  <c r="BN42" i="3"/>
  <c r="BJ48" i="3"/>
  <c r="BP63" i="3"/>
  <c r="BB69" i="3"/>
  <c r="BA71" i="3"/>
  <c r="BB71" i="3"/>
  <c r="BV79" i="3"/>
  <c r="AL90" i="3"/>
  <c r="AN90" i="3" s="1"/>
  <c r="BB92" i="3"/>
  <c r="BA92" i="3"/>
  <c r="AM114" i="3"/>
  <c r="AL114" i="3"/>
  <c r="AM122" i="3"/>
  <c r="AL122" i="3"/>
  <c r="AL128" i="3"/>
  <c r="AN128" i="3" s="1"/>
  <c r="AE136" i="3"/>
  <c r="AF136" i="3" s="1"/>
  <c r="AB136" i="3"/>
  <c r="BP13" i="3"/>
  <c r="BN19" i="3"/>
  <c r="AL22" i="3"/>
  <c r="AN22" i="3" s="1"/>
  <c r="AQ23" i="3"/>
  <c r="BP29" i="3"/>
  <c r="AE31" i="3"/>
  <c r="AH31" i="3" s="1"/>
  <c r="BI38" i="3"/>
  <c r="BM38" i="3" s="1"/>
  <c r="AT39" i="3"/>
  <c r="AX39" i="3" s="1"/>
  <c r="BI47" i="3"/>
  <c r="BK47" i="3" s="1"/>
  <c r="AE48" i="3"/>
  <c r="BV48" i="3"/>
  <c r="BA50" i="3"/>
  <c r="BC50" i="3" s="1"/>
  <c r="BN51" i="3"/>
  <c r="BV55" i="3"/>
  <c r="BN63" i="3"/>
  <c r="BB82" i="3"/>
  <c r="BC82" i="3" s="1"/>
  <c r="BB86" i="3"/>
  <c r="BC86" i="3" s="1"/>
  <c r="Y98" i="3"/>
  <c r="BA101" i="3"/>
  <c r="BB101" i="3"/>
  <c r="AX112" i="3"/>
  <c r="BC127" i="3"/>
  <c r="BV135" i="3"/>
  <c r="BB137" i="3"/>
  <c r="BA137" i="3"/>
  <c r="BV145" i="3"/>
  <c r="BW145" i="3" s="1"/>
  <c r="BN89" i="3"/>
  <c r="BN96" i="3"/>
  <c r="BP96" i="3"/>
  <c r="AT107" i="3"/>
  <c r="AP107" i="3" s="1"/>
  <c r="AR107" i="3" s="1"/>
  <c r="AU113" i="3"/>
  <c r="BA119" i="3"/>
  <c r="BC119" i="3" s="1"/>
  <c r="BV132" i="3"/>
  <c r="BY132" i="3" s="1"/>
  <c r="AT133" i="3"/>
  <c r="W135" i="3"/>
  <c r="Y135" i="3" s="1"/>
  <c r="AE140" i="3"/>
  <c r="AH140" i="3" s="1"/>
  <c r="AB140" i="3"/>
  <c r="BI147" i="3"/>
  <c r="BE147" i="3" s="1"/>
  <c r="BB157" i="3"/>
  <c r="BA157" i="3"/>
  <c r="BF158" i="3"/>
  <c r="BI158" i="3"/>
  <c r="X215" i="3"/>
  <c r="W215" i="3"/>
  <c r="AE257" i="3"/>
  <c r="AH257" i="3" s="1"/>
  <c r="AB257" i="3"/>
  <c r="BS257" i="3"/>
  <c r="BV257" i="3"/>
  <c r="BR257" i="3" s="1"/>
  <c r="BP257" i="3"/>
  <c r="BV74" i="3"/>
  <c r="BX74" i="3" s="1"/>
  <c r="BV82" i="3"/>
  <c r="BX82" i="3" s="1"/>
  <c r="BV87" i="3"/>
  <c r="AT88" i="3"/>
  <c r="AW88" i="3" s="1"/>
  <c r="AE89" i="3"/>
  <c r="BR93" i="3"/>
  <c r="BT93" i="3" s="1"/>
  <c r="AE96" i="3"/>
  <c r="BV96" i="3"/>
  <c r="BR96" i="3" s="1"/>
  <c r="BA97" i="3"/>
  <c r="BI108" i="3"/>
  <c r="BE108" i="3" s="1"/>
  <c r="AE112" i="3"/>
  <c r="AH112" i="3" s="1"/>
  <c r="AE117" i="3"/>
  <c r="BP117" i="3"/>
  <c r="AE118" i="3"/>
  <c r="AI118" i="3" s="1"/>
  <c r="BI119" i="3"/>
  <c r="BK119" i="3" s="1"/>
  <c r="AM120" i="3"/>
  <c r="AN120" i="3" s="1"/>
  <c r="BK121" i="3"/>
  <c r="AM125" i="3"/>
  <c r="AN125" i="3" s="1"/>
  <c r="BB128" i="3"/>
  <c r="BC128" i="3" s="1"/>
  <c r="AL129" i="3"/>
  <c r="AN129" i="3" s="1"/>
  <c r="AE130" i="3"/>
  <c r="AA130" i="3" s="1"/>
  <c r="BV130" i="3"/>
  <c r="BX130" i="3" s="1"/>
  <c r="BP132" i="3"/>
  <c r="AM134" i="3"/>
  <c r="AN134" i="3" s="1"/>
  <c r="AE137" i="3"/>
  <c r="AF137" i="3" s="1"/>
  <c r="BP137" i="3"/>
  <c r="AE138" i="3"/>
  <c r="AF138" i="3" s="1"/>
  <c r="AM142" i="3"/>
  <c r="AN142" i="3" s="1"/>
  <c r="BC146" i="3"/>
  <c r="BV148" i="3"/>
  <c r="BZ148" i="3" s="1"/>
  <c r="BP148" i="3"/>
  <c r="AM152" i="3"/>
  <c r="AN152" i="3" s="1"/>
  <c r="AL159" i="3"/>
  <c r="AN159" i="3" s="1"/>
  <c r="AM177" i="3"/>
  <c r="AL177" i="3"/>
  <c r="AM85" i="3"/>
  <c r="AN85" i="3" s="1"/>
  <c r="AB95" i="3"/>
  <c r="W96" i="3"/>
  <c r="BA98" i="3"/>
  <c r="BC98" i="3" s="1"/>
  <c r="AB99" i="3"/>
  <c r="BI107" i="3"/>
  <c r="BN112" i="3"/>
  <c r="W112" i="3"/>
  <c r="Y112" i="3" s="1"/>
  <c r="BA114" i="3"/>
  <c r="BC114" i="3" s="1"/>
  <c r="BS119" i="3"/>
  <c r="BB122" i="3"/>
  <c r="BC122" i="3" s="1"/>
  <c r="AL123" i="3"/>
  <c r="AN123" i="3" s="1"/>
  <c r="AM124" i="3"/>
  <c r="AN124" i="3" s="1"/>
  <c r="BA131" i="3"/>
  <c r="BC131" i="3" s="1"/>
  <c r="BC135" i="3"/>
  <c r="AN136" i="3"/>
  <c r="W137" i="3"/>
  <c r="Y137" i="3" s="1"/>
  <c r="AL139" i="3"/>
  <c r="AN139" i="3" s="1"/>
  <c r="BI142" i="3"/>
  <c r="BL142" i="3" s="1"/>
  <c r="AT152" i="3"/>
  <c r="AQ152" i="3"/>
  <c r="BR154" i="3"/>
  <c r="BT154" i="3" s="1"/>
  <c r="BZ154" i="3"/>
  <c r="BA160" i="3"/>
  <c r="BB160" i="3"/>
  <c r="BV172" i="3"/>
  <c r="BZ172" i="3" s="1"/>
  <c r="BP172" i="3"/>
  <c r="BI77" i="3"/>
  <c r="BK77" i="3" s="1"/>
  <c r="BB84" i="3"/>
  <c r="BC84" i="3" s="1"/>
  <c r="BB85" i="3"/>
  <c r="BC85" i="3" s="1"/>
  <c r="BP86" i="3"/>
  <c r="X89" i="3"/>
  <c r="BB91" i="3"/>
  <c r="BN93" i="3"/>
  <c r="AL95" i="3"/>
  <c r="AN95" i="3" s="1"/>
  <c r="X96" i="3"/>
  <c r="AT99" i="3"/>
  <c r="AX99" i="3" s="1"/>
  <c r="AL99" i="3"/>
  <c r="AN99" i="3" s="1"/>
  <c r="BN101" i="3"/>
  <c r="W101" i="3"/>
  <c r="Y101" i="3" s="1"/>
  <c r="AL102" i="3"/>
  <c r="AN102" i="3" s="1"/>
  <c r="BB103" i="3"/>
  <c r="BC103" i="3" s="1"/>
  <c r="BN108" i="3"/>
  <c r="AQ109" i="3"/>
  <c r="BB110" i="3"/>
  <c r="BC110" i="3" s="1"/>
  <c r="AL111" i="3"/>
  <c r="AN111" i="3" s="1"/>
  <c r="AQ112" i="3"/>
  <c r="BP115" i="3"/>
  <c r="AB117" i="3"/>
  <c r="BS117" i="3"/>
  <c r="W118" i="3"/>
  <c r="Y118" i="3" s="1"/>
  <c r="AT124" i="3"/>
  <c r="AP124" i="3" s="1"/>
  <c r="AR124" i="3" s="1"/>
  <c r="AT125" i="3"/>
  <c r="AP125" i="3" s="1"/>
  <c r="AR125" i="3" s="1"/>
  <c r="BA125" i="3"/>
  <c r="BC125" i="3" s="1"/>
  <c r="AT126" i="3"/>
  <c r="AE126" i="3"/>
  <c r="AF126" i="3" s="1"/>
  <c r="BA129" i="3"/>
  <c r="BC129" i="3" s="1"/>
  <c r="X130" i="3"/>
  <c r="Y130" i="3" s="1"/>
  <c r="AB132" i="3"/>
  <c r="BI134" i="3"/>
  <c r="BE134" i="3" s="1"/>
  <c r="BG134" i="3" s="1"/>
  <c r="AB137" i="3"/>
  <c r="X138" i="3"/>
  <c r="Y138" i="3" s="1"/>
  <c r="BA140" i="3"/>
  <c r="BC140" i="3" s="1"/>
  <c r="BP146" i="3"/>
  <c r="X166" i="3"/>
  <c r="Y166" i="3" s="1"/>
  <c r="BA176" i="3"/>
  <c r="BC176" i="3" s="1"/>
  <c r="BC184" i="3"/>
  <c r="AM89" i="3"/>
  <c r="AN89" i="3" s="1"/>
  <c r="BV90" i="3"/>
  <c r="BR90" i="3" s="1"/>
  <c r="BY93" i="3"/>
  <c r="AQ95" i="3"/>
  <c r="AB96" i="3"/>
  <c r="BP98" i="3"/>
  <c r="BA111" i="3"/>
  <c r="BC111" i="3" s="1"/>
  <c r="BN114" i="3"/>
  <c r="BV115" i="3"/>
  <c r="BR115" i="3" s="1"/>
  <c r="BT115" i="3" s="1"/>
  <c r="AQ117" i="3"/>
  <c r="BV117" i="3"/>
  <c r="BY117" i="3" s="1"/>
  <c r="AB118" i="3"/>
  <c r="W119" i="3"/>
  <c r="Y119" i="3" s="1"/>
  <c r="AL121" i="3"/>
  <c r="AN121" i="3" s="1"/>
  <c r="BA123" i="3"/>
  <c r="AM126" i="3"/>
  <c r="AN126" i="3" s="1"/>
  <c r="W127" i="3"/>
  <c r="Y127" i="3" s="1"/>
  <c r="BB136" i="3"/>
  <c r="BC136" i="3" s="1"/>
  <c r="BV140" i="3"/>
  <c r="W153" i="3"/>
  <c r="X153" i="3"/>
  <c r="BB163" i="3"/>
  <c r="BA163" i="3"/>
  <c r="AM173" i="3"/>
  <c r="AL173" i="3"/>
  <c r="BN189" i="3"/>
  <c r="X189" i="3"/>
  <c r="W189" i="3"/>
  <c r="BI75" i="3"/>
  <c r="BJ75" i="3" s="1"/>
  <c r="BA75" i="3"/>
  <c r="BC75" i="3" s="1"/>
  <c r="AE77" i="3"/>
  <c r="AH77" i="3" s="1"/>
  <c r="AB79" i="3"/>
  <c r="BV84" i="3"/>
  <c r="AT86" i="3"/>
  <c r="AW86" i="3" s="1"/>
  <c r="AN87" i="3"/>
  <c r="AT92" i="3"/>
  <c r="AU92" i="3" s="1"/>
  <c r="AF93" i="3"/>
  <c r="BA95" i="3"/>
  <c r="BC95" i="3" s="1"/>
  <c r="W97" i="3"/>
  <c r="AE98" i="3"/>
  <c r="AF98" i="3" s="1"/>
  <c r="BV98" i="3"/>
  <c r="BR98" i="3" s="1"/>
  <c r="BT98" i="3" s="1"/>
  <c r="BA99" i="3"/>
  <c r="BC99" i="3" s="1"/>
  <c r="AT101" i="3"/>
  <c r="AV101" i="3" s="1"/>
  <c r="BP114" i="3"/>
  <c r="AT115" i="3"/>
  <c r="AU115" i="3" s="1"/>
  <c r="AM115" i="3"/>
  <c r="AN115" i="3" s="1"/>
  <c r="AT117" i="3"/>
  <c r="AV117" i="3" s="1"/>
  <c r="AQ118" i="3"/>
  <c r="BP129" i="3"/>
  <c r="BP131" i="3"/>
  <c r="W133" i="3"/>
  <c r="Y133" i="3" s="1"/>
  <c r="BP136" i="3"/>
  <c r="BF149" i="3"/>
  <c r="BI149" i="3"/>
  <c r="BE149" i="3" s="1"/>
  <c r="AE153" i="3"/>
  <c r="AA153" i="3" s="1"/>
  <c r="BN157" i="3"/>
  <c r="AL157" i="3"/>
  <c r="AM157" i="3"/>
  <c r="AQ158" i="3"/>
  <c r="BN166" i="3"/>
  <c r="AE169" i="3"/>
  <c r="AH169" i="3" s="1"/>
  <c r="AB169" i="3"/>
  <c r="AT154" i="3"/>
  <c r="AP154" i="3" s="1"/>
  <c r="AE156" i="3"/>
  <c r="AF156" i="3" s="1"/>
  <c r="AN164" i="3"/>
  <c r="AM176" i="3"/>
  <c r="AN176" i="3" s="1"/>
  <c r="BB180" i="3"/>
  <c r="BC180" i="3" s="1"/>
  <c r="AM183" i="3"/>
  <c r="AN183" i="3" s="1"/>
  <c r="AE187" i="3"/>
  <c r="BV193" i="3"/>
  <c r="BZ193" i="3" s="1"/>
  <c r="BP194" i="3"/>
  <c r="AT195" i="3"/>
  <c r="AQ195" i="3"/>
  <c r="AT199" i="3"/>
  <c r="AQ199" i="3"/>
  <c r="AT202" i="3"/>
  <c r="AU202" i="3" s="1"/>
  <c r="BI205" i="3"/>
  <c r="AE208" i="3"/>
  <c r="AI208" i="3" s="1"/>
  <c r="BF215" i="3"/>
  <c r="BI215" i="3"/>
  <c r="AL223" i="3"/>
  <c r="AN223" i="3" s="1"/>
  <c r="AT231" i="3"/>
  <c r="AQ231" i="3"/>
  <c r="W262" i="3"/>
  <c r="X262" i="3"/>
  <c r="BP262" i="3"/>
  <c r="BS262" i="3"/>
  <c r="BB138" i="3"/>
  <c r="BC138" i="3" s="1"/>
  <c r="BP140" i="3"/>
  <c r="X145" i="3"/>
  <c r="Y145" i="3" s="1"/>
  <c r="BN147" i="3"/>
  <c r="BV147" i="3"/>
  <c r="BR147" i="3" s="1"/>
  <c r="AT148" i="3"/>
  <c r="AM149" i="3"/>
  <c r="AN149" i="3" s="1"/>
  <c r="AQ154" i="3"/>
  <c r="W160" i="3"/>
  <c r="Y160" i="3" s="1"/>
  <c r="AU161" i="3"/>
  <c r="AE166" i="3"/>
  <c r="AH166" i="3" s="1"/>
  <c r="W169" i="3"/>
  <c r="Y169" i="3" s="1"/>
  <c r="AL171" i="3"/>
  <c r="AN171" i="3" s="1"/>
  <c r="AQ185" i="3"/>
  <c r="W186" i="3"/>
  <c r="Y186" i="3" s="1"/>
  <c r="Y187" i="3"/>
  <c r="BP189" i="3"/>
  <c r="W192" i="3"/>
  <c r="Y192" i="3" s="1"/>
  <c r="X193" i="3"/>
  <c r="Y193" i="3" s="1"/>
  <c r="BC231" i="3"/>
  <c r="AL234" i="3"/>
  <c r="AN234" i="3" s="1"/>
  <c r="AL265" i="3"/>
  <c r="AN265" i="3" s="1"/>
  <c r="BA139" i="3"/>
  <c r="BC139" i="3" s="1"/>
  <c r="BW151" i="3"/>
  <c r="BA159" i="3"/>
  <c r="BC159" i="3" s="1"/>
  <c r="AE164" i="3"/>
  <c r="AG164" i="3" s="1"/>
  <c r="BV165" i="3"/>
  <c r="AQ166" i="3"/>
  <c r="BA168" i="3"/>
  <c r="BC168" i="3" s="1"/>
  <c r="BP169" i="3"/>
  <c r="AU173" i="3"/>
  <c r="AE174" i="3"/>
  <c r="AH174" i="3" s="1"/>
  <c r="BV176" i="3"/>
  <c r="BR176" i="3" s="1"/>
  <c r="BP176" i="3"/>
  <c r="AB178" i="3"/>
  <c r="BP179" i="3"/>
  <c r="AE180" i="3"/>
  <c r="BV184" i="3"/>
  <c r="BR184" i="3" s="1"/>
  <c r="BT184" i="3" s="1"/>
  <c r="BP185" i="3"/>
  <c r="AL187" i="3"/>
  <c r="AN187" i="3" s="1"/>
  <c r="AT188" i="3"/>
  <c r="AU188" i="3" s="1"/>
  <c r="AL188" i="3"/>
  <c r="AN188" i="3" s="1"/>
  <c r="X203" i="3"/>
  <c r="W203" i="3"/>
  <c r="BA209" i="3"/>
  <c r="BB209" i="3"/>
  <c r="AE214" i="3"/>
  <c r="AA214" i="3" s="1"/>
  <c r="AB214" i="3"/>
  <c r="BS214" i="3"/>
  <c r="BV214" i="3"/>
  <c r="BR214" i="3" s="1"/>
  <c r="BP214" i="3"/>
  <c r="AT222" i="3"/>
  <c r="AP222" i="3" s="1"/>
  <c r="BV233" i="3"/>
  <c r="BX233" i="3" s="1"/>
  <c r="X247" i="3"/>
  <c r="W247" i="3"/>
  <c r="BA263" i="3"/>
  <c r="BB263" i="3"/>
  <c r="BF296" i="3"/>
  <c r="BI296" i="3"/>
  <c r="AE141" i="3"/>
  <c r="BB145" i="3"/>
  <c r="BC145" i="3" s="1"/>
  <c r="BP147" i="3"/>
  <c r="W151" i="3"/>
  <c r="Y151" i="3" s="1"/>
  <c r="AT160" i="3"/>
  <c r="AV160" i="3" s="1"/>
  <c r="AE165" i="3"/>
  <c r="AG165" i="3" s="1"/>
  <c r="AF167" i="3"/>
  <c r="AP173" i="3"/>
  <c r="AL178" i="3"/>
  <c r="AN178" i="3" s="1"/>
  <c r="BN184" i="3"/>
  <c r="BV185" i="3"/>
  <c r="AQ186" i="3"/>
  <c r="Y190" i="3"/>
  <c r="AQ192" i="3"/>
  <c r="AM194" i="3"/>
  <c r="AN194" i="3" s="1"/>
  <c r="W221" i="3"/>
  <c r="X221" i="3"/>
  <c r="AL239" i="3"/>
  <c r="AN239" i="3" s="1"/>
  <c r="BB250" i="3"/>
  <c r="BC250" i="3" s="1"/>
  <c r="AM286" i="3"/>
  <c r="AL286" i="3"/>
  <c r="W147" i="3"/>
  <c r="AB151" i="3"/>
  <c r="AE154" i="3"/>
  <c r="AG154" i="3" s="1"/>
  <c r="BP154" i="3"/>
  <c r="W157" i="3"/>
  <c r="Y157" i="3" s="1"/>
  <c r="AB164" i="3"/>
  <c r="BI166" i="3"/>
  <c r="BE166" i="3" s="1"/>
  <c r="BG166" i="3" s="1"/>
  <c r="BN168" i="3"/>
  <c r="BV168" i="3"/>
  <c r="BP168" i="3"/>
  <c r="AL169" i="3"/>
  <c r="AN169" i="3" s="1"/>
  <c r="BB171" i="3"/>
  <c r="BC171" i="3" s="1"/>
  <c r="AT172" i="3"/>
  <c r="AX172" i="3" s="1"/>
  <c r="AQ173" i="3"/>
  <c r="AM179" i="3"/>
  <c r="AN179" i="3" s="1"/>
  <c r="BN183" i="3"/>
  <c r="AE184" i="3"/>
  <c r="AF184" i="3" s="1"/>
  <c r="BB188" i="3"/>
  <c r="BC188" i="3" s="1"/>
  <c r="AT189" i="3"/>
  <c r="AB189" i="3"/>
  <c r="AE190" i="3"/>
  <c r="AF190" i="3" s="1"/>
  <c r="BV191" i="3"/>
  <c r="BS191" i="3"/>
  <c r="AE201" i="3"/>
  <c r="BV203" i="3"/>
  <c r="BN205" i="3"/>
  <c r="Y219" i="3"/>
  <c r="X227" i="3"/>
  <c r="W227" i="3"/>
  <c r="AM244" i="3"/>
  <c r="AL244" i="3"/>
  <c r="AE254" i="3"/>
  <c r="AH254" i="3" s="1"/>
  <c r="AB254" i="3"/>
  <c r="BS254" i="3"/>
  <c r="BV254" i="3"/>
  <c r="AM197" i="3"/>
  <c r="AL197" i="3"/>
  <c r="AL198" i="3"/>
  <c r="AN198" i="3" s="1"/>
  <c r="Y232" i="3"/>
  <c r="AM242" i="3"/>
  <c r="AN242" i="3" s="1"/>
  <c r="Y253" i="3"/>
  <c r="BI140" i="3"/>
  <c r="BN146" i="3"/>
  <c r="AF148" i="3"/>
  <c r="W148" i="3"/>
  <c r="Y148" i="3" s="1"/>
  <c r="AT151" i="3"/>
  <c r="AP151" i="3" s="1"/>
  <c r="AR151" i="3" s="1"/>
  <c r="BP151" i="3"/>
  <c r="AM153" i="3"/>
  <c r="AN153" i="3" s="1"/>
  <c r="BN156" i="3"/>
  <c r="BV156" i="3"/>
  <c r="AT157" i="3"/>
  <c r="AU157" i="3" s="1"/>
  <c r="BV157" i="3"/>
  <c r="BR157" i="3" s="1"/>
  <c r="BT157" i="3" s="1"/>
  <c r="BA158" i="3"/>
  <c r="BC158" i="3" s="1"/>
  <c r="AT163" i="3"/>
  <c r="AU163" i="3" s="1"/>
  <c r="AB163" i="3"/>
  <c r="BV163" i="3"/>
  <c r="BZ163" i="3" s="1"/>
  <c r="AT165" i="3"/>
  <c r="AQ165" i="3"/>
  <c r="X168" i="3"/>
  <c r="AQ169" i="3"/>
  <c r="BV171" i="3"/>
  <c r="BW171" i="3" s="1"/>
  <c r="AE173" i="3"/>
  <c r="AT174" i="3"/>
  <c r="AP174" i="3" s="1"/>
  <c r="AR174" i="3" s="1"/>
  <c r="AT176" i="3"/>
  <c r="AP176" i="3" s="1"/>
  <c r="AE177" i="3"/>
  <c r="AF177" i="3" s="1"/>
  <c r="BA179" i="3"/>
  <c r="BC179" i="3" s="1"/>
  <c r="W182" i="3"/>
  <c r="Y182" i="3" s="1"/>
  <c r="W184" i="3"/>
  <c r="AE185" i="3"/>
  <c r="BV187" i="3"/>
  <c r="BV188" i="3"/>
  <c r="BX188" i="3" s="1"/>
  <c r="AQ189" i="3"/>
  <c r="AB190" i="3"/>
  <c r="W191" i="3"/>
  <c r="Y191" i="3" s="1"/>
  <c r="AL195" i="3"/>
  <c r="AM195" i="3"/>
  <c r="AB195" i="3"/>
  <c r="BA248" i="3"/>
  <c r="BB248" i="3"/>
  <c r="BC264" i="3"/>
  <c r="BI270" i="3"/>
  <c r="W195" i="3"/>
  <c r="Y195" i="3" s="1"/>
  <c r="BV195" i="3"/>
  <c r="BI197" i="3"/>
  <c r="BI201" i="3"/>
  <c r="BE201" i="3" s="1"/>
  <c r="BG201" i="3" s="1"/>
  <c r="BB203" i="3"/>
  <c r="X205" i="3"/>
  <c r="Y205" i="3" s="1"/>
  <c r="AE207" i="3"/>
  <c r="AH207" i="3" s="1"/>
  <c r="BV208" i="3"/>
  <c r="BX208" i="3" s="1"/>
  <c r="BI214" i="3"/>
  <c r="BE214" i="3" s="1"/>
  <c r="AQ214" i="3"/>
  <c r="AE219" i="3"/>
  <c r="AA219" i="3" s="1"/>
  <c r="AC219" i="3" s="1"/>
  <c r="X222" i="3"/>
  <c r="Y222" i="3" s="1"/>
  <c r="AE223" i="3"/>
  <c r="AI223" i="3" s="1"/>
  <c r="BP228" i="3"/>
  <c r="AT230" i="3"/>
  <c r="AQ230" i="3"/>
  <c r="BN232" i="3"/>
  <c r="AW236" i="3"/>
  <c r="AE238" i="3"/>
  <c r="AG238" i="3" s="1"/>
  <c r="AT245" i="3"/>
  <c r="AQ245" i="3"/>
  <c r="BI247" i="3"/>
  <c r="BP249" i="3"/>
  <c r="AT252" i="3"/>
  <c r="AV252" i="3" s="1"/>
  <c r="AT257" i="3"/>
  <c r="AU257" i="3" s="1"/>
  <c r="BI262" i="3"/>
  <c r="BK262" i="3" s="1"/>
  <c r="W268" i="3"/>
  <c r="Y268" i="3" s="1"/>
  <c r="BF284" i="3"/>
  <c r="BI284" i="3"/>
  <c r="BJ284" i="3" s="1"/>
  <c r="AM295" i="3"/>
  <c r="AL295" i="3"/>
  <c r="W313" i="3"/>
  <c r="X313" i="3"/>
  <c r="AE320" i="3"/>
  <c r="AA320" i="3" s="1"/>
  <c r="AE355" i="3"/>
  <c r="AB355" i="3"/>
  <c r="AL238" i="3"/>
  <c r="AN238" i="3" s="1"/>
  <c r="BN249" i="3"/>
  <c r="BB252" i="3"/>
  <c r="BC252" i="3" s="1"/>
  <c r="BN262" i="3"/>
  <c r="AM269" i="3"/>
  <c r="AL269" i="3"/>
  <c r="AL270" i="3"/>
  <c r="AM270" i="3"/>
  <c r="AR275" i="3"/>
  <c r="AT305" i="3"/>
  <c r="AP305" i="3" s="1"/>
  <c r="AQ305" i="3"/>
  <c r="BN197" i="3"/>
  <c r="BA199" i="3"/>
  <c r="BC199" i="3" s="1"/>
  <c r="X201" i="3"/>
  <c r="Y201" i="3" s="1"/>
  <c r="BA202" i="3"/>
  <c r="BC202" i="3" s="1"/>
  <c r="BN203" i="3"/>
  <c r="BA206" i="3"/>
  <c r="BC206" i="3" s="1"/>
  <c r="AB207" i="3"/>
  <c r="AT212" i="3"/>
  <c r="AW212" i="3" s="1"/>
  <c r="AT219" i="3"/>
  <c r="BA222" i="3"/>
  <c r="BC222" i="3" s="1"/>
  <c r="BA226" i="3"/>
  <c r="BC226" i="3" s="1"/>
  <c r="BV236" i="3"/>
  <c r="BA242" i="3"/>
  <c r="BC242" i="3" s="1"/>
  <c r="AT244" i="3"/>
  <c r="AW244" i="3" s="1"/>
  <c r="BP256" i="3"/>
  <c r="AX261" i="3"/>
  <c r="BV264" i="3"/>
  <c r="AM285" i="3"/>
  <c r="AL285" i="3"/>
  <c r="BV303" i="3"/>
  <c r="BP303" i="3"/>
  <c r="AE309" i="3"/>
  <c r="AI309" i="3" s="1"/>
  <c r="AB309" i="3"/>
  <c r="AN208" i="3"/>
  <c r="BA212" i="3"/>
  <c r="BC219" i="3"/>
  <c r="AL221" i="3"/>
  <c r="AN221" i="3" s="1"/>
  <c r="AF227" i="3"/>
  <c r="AQ237" i="3"/>
  <c r="BA253" i="3"/>
  <c r="BC253" i="3" s="1"/>
  <c r="AB256" i="3"/>
  <c r="AL262" i="3"/>
  <c r="AN262" i="3" s="1"/>
  <c r="W264" i="3"/>
  <c r="Y264" i="3" s="1"/>
  <c r="BP265" i="3"/>
  <c r="AT266" i="3"/>
  <c r="AV266" i="3" s="1"/>
  <c r="BA333" i="3"/>
  <c r="BB333" i="3"/>
  <c r="BF362" i="3"/>
  <c r="BI362" i="3"/>
  <c r="BL362" i="3" s="1"/>
  <c r="BI212" i="3"/>
  <c r="BE212" i="3" s="1"/>
  <c r="BG212" i="3" s="1"/>
  <c r="BN226" i="3"/>
  <c r="BV226" i="3"/>
  <c r="BI228" i="3"/>
  <c r="BJ228" i="3" s="1"/>
  <c r="BV229" i="3"/>
  <c r="BX229" i="3" s="1"/>
  <c r="AB236" i="3"/>
  <c r="BI243" i="3"/>
  <c r="BP244" i="3"/>
  <c r="AT247" i="3"/>
  <c r="AV247" i="3" s="1"/>
  <c r="W248" i="3"/>
  <c r="Y248" i="3" s="1"/>
  <c r="W250" i="3"/>
  <c r="Y250" i="3" s="1"/>
  <c r="AT254" i="3"/>
  <c r="AX254" i="3" s="1"/>
  <c r="AM254" i="3"/>
  <c r="AN254" i="3" s="1"/>
  <c r="BV256" i="3"/>
  <c r="BY256" i="3" s="1"/>
  <c r="AE258" i="3"/>
  <c r="AH258" i="3" s="1"/>
  <c r="AL263" i="3"/>
  <c r="AN263" i="3" s="1"/>
  <c r="BZ280" i="3"/>
  <c r="BY280" i="3"/>
  <c r="BB282" i="3"/>
  <c r="BA282" i="3"/>
  <c r="X289" i="3"/>
  <c r="W289" i="3"/>
  <c r="BB293" i="3"/>
  <c r="BA293" i="3"/>
  <c r="BB310" i="3"/>
  <c r="BA310" i="3"/>
  <c r="BA195" i="3"/>
  <c r="BC195" i="3" s="1"/>
  <c r="BB197" i="3"/>
  <c r="BC197" i="3" s="1"/>
  <c r="BV198" i="3"/>
  <c r="BZ198" i="3" s="1"/>
  <c r="AE199" i="3"/>
  <c r="BP199" i="3"/>
  <c r="BS202" i="3"/>
  <c r="AE205" i="3"/>
  <c r="AF205" i="3" s="1"/>
  <c r="BV205" i="3"/>
  <c r="AT208" i="3"/>
  <c r="AM209" i="3"/>
  <c r="AN209" i="3" s="1"/>
  <c r="AL214" i="3"/>
  <c r="AN214" i="3" s="1"/>
  <c r="BA228" i="3"/>
  <c r="BC228" i="3" s="1"/>
  <c r="W230" i="3"/>
  <c r="Y230" i="3" s="1"/>
  <c r="BA243" i="3"/>
  <c r="BC243" i="3" s="1"/>
  <c r="AP256" i="3"/>
  <c r="BI261" i="3"/>
  <c r="BJ261" i="3" s="1"/>
  <c r="AN307" i="3"/>
  <c r="BA359" i="3"/>
  <c r="BB359" i="3"/>
  <c r="BN199" i="3"/>
  <c r="Y199" i="3"/>
  <c r="BA215" i="3"/>
  <c r="BC215" i="3" s="1"/>
  <c r="BB221" i="3"/>
  <c r="BC221" i="3" s="1"/>
  <c r="AQ227" i="3"/>
  <c r="AB229" i="3"/>
  <c r="BI233" i="3"/>
  <c r="BJ233" i="3" s="1"/>
  <c r="BV234" i="3"/>
  <c r="AQ236" i="3"/>
  <c r="BV238" i="3"/>
  <c r="BZ238" i="3" s="1"/>
  <c r="BV239" i="3"/>
  <c r="BW239" i="3" s="1"/>
  <c r="BB239" i="3"/>
  <c r="BC239" i="3" s="1"/>
  <c r="BP242" i="3"/>
  <c r="AE243" i="3"/>
  <c r="AA243" i="3" s="1"/>
  <c r="AE244" i="3"/>
  <c r="BV244" i="3"/>
  <c r="BW244" i="3" s="1"/>
  <c r="W245" i="3"/>
  <c r="Y245" i="3" s="1"/>
  <c r="BA247" i="3"/>
  <c r="BB249" i="3"/>
  <c r="BC249" i="3" s="1"/>
  <c r="AT250" i="3"/>
  <c r="AB250" i="3"/>
  <c r="AE253" i="3"/>
  <c r="AF253" i="3" s="1"/>
  <c r="BI254" i="3"/>
  <c r="AQ256" i="3"/>
  <c r="BV268" i="3"/>
  <c r="BY268" i="3" s="1"/>
  <c r="BF278" i="3"/>
  <c r="BI278" i="3"/>
  <c r="BE278" i="3" s="1"/>
  <c r="AE298" i="3"/>
  <c r="AA298" i="3" s="1"/>
  <c r="AB298" i="3"/>
  <c r="AN299" i="3"/>
  <c r="W318" i="3"/>
  <c r="X318" i="3"/>
  <c r="X338" i="3"/>
  <c r="W338" i="3"/>
  <c r="BS338" i="3"/>
  <c r="BV338" i="3"/>
  <c r="BP338" i="3"/>
  <c r="BI281" i="3"/>
  <c r="BJ281" i="3" s="1"/>
  <c r="BP286" i="3"/>
  <c r="BB292" i="3"/>
  <c r="BC292" i="3" s="1"/>
  <c r="BV298" i="3"/>
  <c r="AN298" i="3"/>
  <c r="AM304" i="3"/>
  <c r="AN304" i="3" s="1"/>
  <c r="Y305" i="3"/>
  <c r="BV309" i="3"/>
  <c r="BR309" i="3" s="1"/>
  <c r="BI313" i="3"/>
  <c r="AT317" i="3"/>
  <c r="AX317" i="3" s="1"/>
  <c r="BB322" i="3"/>
  <c r="BB327" i="3"/>
  <c r="BC327" i="3" s="1"/>
  <c r="AM329" i="3"/>
  <c r="AN329" i="3" s="1"/>
  <c r="AL356" i="3"/>
  <c r="AM356" i="3"/>
  <c r="BN356" i="3"/>
  <c r="BZ390" i="3"/>
  <c r="BY390" i="3"/>
  <c r="BI393" i="3"/>
  <c r="BE393" i="3" s="1"/>
  <c r="BA266" i="3"/>
  <c r="BC266" i="3" s="1"/>
  <c r="AT269" i="3"/>
  <c r="AW269" i="3" s="1"/>
  <c r="BA275" i="3"/>
  <c r="BC275" i="3" s="1"/>
  <c r="AL283" i="3"/>
  <c r="AM288" i="3"/>
  <c r="AN288" i="3" s="1"/>
  <c r="BN290" i="3"/>
  <c r="AE295" i="3"/>
  <c r="AA295" i="3" s="1"/>
  <c r="AC295" i="3" s="1"/>
  <c r="X298" i="3"/>
  <c r="Y298" i="3" s="1"/>
  <c r="AT298" i="3"/>
  <c r="AP300" i="3"/>
  <c r="AE303" i="3"/>
  <c r="AA303" i="3" s="1"/>
  <c r="AC303" i="3" s="1"/>
  <c r="X309" i="3"/>
  <c r="Y309" i="3" s="1"/>
  <c r="BI311" i="3"/>
  <c r="BL311" i="3" s="1"/>
  <c r="AT312" i="3"/>
  <c r="BP316" i="3"/>
  <c r="AE318" i="3"/>
  <c r="X320" i="3"/>
  <c r="Y320" i="3" s="1"/>
  <c r="AL321" i="3"/>
  <c r="AN321" i="3" s="1"/>
  <c r="AL336" i="3"/>
  <c r="AM336" i="3"/>
  <c r="AT370" i="3"/>
  <c r="AP370" i="3" s="1"/>
  <c r="BF373" i="3"/>
  <c r="BI373" i="3"/>
  <c r="BJ373" i="3" s="1"/>
  <c r="BN376" i="3"/>
  <c r="X376" i="3"/>
  <c r="W376" i="3"/>
  <c r="BS376" i="3"/>
  <c r="BV376" i="3"/>
  <c r="BY376" i="3" s="1"/>
  <c r="BN271" i="3"/>
  <c r="AT277" i="3"/>
  <c r="AU277" i="3" s="1"/>
  <c r="AE279" i="3"/>
  <c r="AA279" i="3" s="1"/>
  <c r="AC279" i="3" s="1"/>
  <c r="BP280" i="3"/>
  <c r="AT286" i="3"/>
  <c r="AP286" i="3" s="1"/>
  <c r="AR286" i="3" s="1"/>
  <c r="BI289" i="3"/>
  <c r="BJ289" i="3" s="1"/>
  <c r="AE290" i="3"/>
  <c r="AA290" i="3" s="1"/>
  <c r="BV290" i="3"/>
  <c r="BY290" i="3" s="1"/>
  <c r="AT291" i="3"/>
  <c r="AV291" i="3" s="1"/>
  <c r="AQ291" i="3"/>
  <c r="AE292" i="3"/>
  <c r="AI292" i="3" s="1"/>
  <c r="X297" i="3"/>
  <c r="Y297" i="3" s="1"/>
  <c r="BP299" i="3"/>
  <c r="AQ300" i="3"/>
  <c r="AQ319" i="3"/>
  <c r="AM326" i="3"/>
  <c r="AN326" i="3" s="1"/>
  <c r="BS354" i="3"/>
  <c r="BV354" i="3"/>
  <c r="BW354" i="3" s="1"/>
  <c r="BA372" i="3"/>
  <c r="BB372" i="3"/>
  <c r="X384" i="3"/>
  <c r="W384" i="3"/>
  <c r="BS384" i="3"/>
  <c r="BP384" i="3"/>
  <c r="BV384" i="3"/>
  <c r="BY384" i="3" s="1"/>
  <c r="BB414" i="3"/>
  <c r="BA414" i="3"/>
  <c r="AM279" i="3"/>
  <c r="AN279" i="3" s="1"/>
  <c r="BN283" i="3"/>
  <c r="BC291" i="3"/>
  <c r="BC297" i="3"/>
  <c r="AM302" i="3"/>
  <c r="AN302" i="3" s="1"/>
  <c r="BI305" i="3"/>
  <c r="BE305" i="3" s="1"/>
  <c r="BC305" i="3"/>
  <c r="BP307" i="3"/>
  <c r="AE313" i="3"/>
  <c r="AG313" i="3" s="1"/>
  <c r="BA315" i="3"/>
  <c r="BC315" i="3" s="1"/>
  <c r="AB316" i="3"/>
  <c r="BI317" i="3"/>
  <c r="BK317" i="3" s="1"/>
  <c r="AL318" i="3"/>
  <c r="AN318" i="3" s="1"/>
  <c r="AL320" i="3"/>
  <c r="AN320" i="3" s="1"/>
  <c r="AU321" i="3"/>
  <c r="BB321" i="3"/>
  <c r="BC321" i="3" s="1"/>
  <c r="W322" i="3"/>
  <c r="Y322" i="3" s="1"/>
  <c r="W327" i="3"/>
  <c r="Y327" i="3" s="1"/>
  <c r="AM335" i="3"/>
  <c r="AN335" i="3" s="1"/>
  <c r="AE343" i="3"/>
  <c r="AH343" i="3" s="1"/>
  <c r="AB343" i="3"/>
  <c r="AE359" i="3"/>
  <c r="AB359" i="3"/>
  <c r="BN364" i="3"/>
  <c r="W364" i="3"/>
  <c r="AM386" i="3"/>
  <c r="AL386" i="3"/>
  <c r="BM412" i="3"/>
  <c r="BL412" i="3"/>
  <c r="BA268" i="3"/>
  <c r="BC268" i="3" s="1"/>
  <c r="W278" i="3"/>
  <c r="Y278" i="3" s="1"/>
  <c r="W280" i="3"/>
  <c r="Y280" i="3" s="1"/>
  <c r="BI282" i="3"/>
  <c r="BP283" i="3"/>
  <c r="AB293" i="3"/>
  <c r="BI295" i="3"/>
  <c r="W296" i="3"/>
  <c r="Y296" i="3" s="1"/>
  <c r="AT302" i="3"/>
  <c r="AP302" i="3" s="1"/>
  <c r="AR302" i="3" s="1"/>
  <c r="AT303" i="3"/>
  <c r="AV303" i="3" s="1"/>
  <c r="AL303" i="3"/>
  <c r="AN303" i="3" s="1"/>
  <c r="BV306" i="3"/>
  <c r="X307" i="3"/>
  <c r="Y307" i="3" s="1"/>
  <c r="AB310" i="3"/>
  <c r="BA319" i="3"/>
  <c r="BC319" i="3" s="1"/>
  <c r="BA326" i="3"/>
  <c r="BC326" i="3" s="1"/>
  <c r="AE328" i="3"/>
  <c r="AA328" i="3" s="1"/>
  <c r="BI333" i="3"/>
  <c r="BK333" i="3" s="1"/>
  <c r="AM411" i="3"/>
  <c r="AL411" i="3"/>
  <c r="BP266" i="3"/>
  <c r="AE269" i="3"/>
  <c r="AI269" i="3" s="1"/>
  <c r="BP269" i="3"/>
  <c r="BV275" i="3"/>
  <c r="BW275" i="3" s="1"/>
  <c r="AE276" i="3"/>
  <c r="BP276" i="3"/>
  <c r="BA277" i="3"/>
  <c r="BC277" i="3" s="1"/>
  <c r="AT281" i="3"/>
  <c r="AP281" i="3" s="1"/>
  <c r="AR281" i="3" s="1"/>
  <c r="AF283" i="3"/>
  <c r="AT284" i="3"/>
  <c r="BB286" i="3"/>
  <c r="BC286" i="3" s="1"/>
  <c r="AB290" i="3"/>
  <c r="BI291" i="3"/>
  <c r="AB292" i="3"/>
  <c r="AT296" i="3"/>
  <c r="AE296" i="3"/>
  <c r="AA296" i="3" s="1"/>
  <c r="AC296" i="3" s="1"/>
  <c r="AE299" i="3"/>
  <c r="AL309" i="3"/>
  <c r="AN309" i="3" s="1"/>
  <c r="AL310" i="3"/>
  <c r="AN310" i="3" s="1"/>
  <c r="BN312" i="3"/>
  <c r="BV312" i="3"/>
  <c r="BY312" i="3" s="1"/>
  <c r="AN316" i="3"/>
  <c r="AF317" i="3"/>
  <c r="BP321" i="3"/>
  <c r="BJ326" i="3"/>
  <c r="W328" i="3"/>
  <c r="Y328" i="3" s="1"/>
  <c r="BA355" i="3"/>
  <c r="BB355" i="3"/>
  <c r="BP376" i="3"/>
  <c r="AE271" i="3"/>
  <c r="AH271" i="3" s="1"/>
  <c r="BV271" i="3"/>
  <c r="BY271" i="3" s="1"/>
  <c r="AE277" i="3"/>
  <c r="AI277" i="3" s="1"/>
  <c r="AB280" i="3"/>
  <c r="BA281" i="3"/>
  <c r="BC281" i="3" s="1"/>
  <c r="AE285" i="3"/>
  <c r="AG285" i="3" s="1"/>
  <c r="BV286" i="3"/>
  <c r="BZ286" i="3" s="1"/>
  <c r="BV295" i="3"/>
  <c r="BX295" i="3" s="1"/>
  <c r="BS295" i="3"/>
  <c r="AB299" i="3"/>
  <c r="BN303" i="3"/>
  <c r="BV305" i="3"/>
  <c r="AB306" i="3"/>
  <c r="AB307" i="3"/>
  <c r="W311" i="3"/>
  <c r="Y311" i="3" s="1"/>
  <c r="AE314" i="3"/>
  <c r="AI314" i="3" s="1"/>
  <c r="AX348" i="3"/>
  <c r="AV348" i="3"/>
  <c r="AN361" i="3"/>
  <c r="BI329" i="3"/>
  <c r="BJ329" i="3" s="1"/>
  <c r="BN330" i="3"/>
  <c r="AE334" i="3"/>
  <c r="BB337" i="3"/>
  <c r="AT338" i="3"/>
  <c r="AM343" i="3"/>
  <c r="AN343" i="3" s="1"/>
  <c r="AA344" i="3"/>
  <c r="AE347" i="3"/>
  <c r="BV347" i="3"/>
  <c r="X348" i="3"/>
  <c r="Y348" i="3" s="1"/>
  <c r="AL352" i="3"/>
  <c r="AN352" i="3" s="1"/>
  <c r="AM355" i="3"/>
  <c r="AN355" i="3" s="1"/>
  <c r="Y357" i="3"/>
  <c r="AL363" i="3"/>
  <c r="AN363" i="3" s="1"/>
  <c r="X365" i="3"/>
  <c r="Y365" i="3" s="1"/>
  <c r="BV368" i="3"/>
  <c r="BW368" i="3" s="1"/>
  <c r="BB369" i="3"/>
  <c r="BC369" i="3" s="1"/>
  <c r="BB390" i="3"/>
  <c r="BC390" i="3" s="1"/>
  <c r="X399" i="3"/>
  <c r="W399" i="3"/>
  <c r="BA404" i="3"/>
  <c r="D338" i="3"/>
  <c r="BC340" i="3"/>
  <c r="AT344" i="3"/>
  <c r="AL345" i="3"/>
  <c r="AN345" i="3" s="1"/>
  <c r="AM347" i="3"/>
  <c r="AN347" i="3" s="1"/>
  <c r="BN362" i="3"/>
  <c r="BN368" i="3"/>
  <c r="BI372" i="3"/>
  <c r="BJ372" i="3" s="1"/>
  <c r="AT373" i="3"/>
  <c r="AX373" i="3" s="1"/>
  <c r="AF375" i="3"/>
  <c r="BA376" i="3"/>
  <c r="BC376" i="3" s="1"/>
  <c r="AG380" i="3"/>
  <c r="AH380" i="3"/>
  <c r="BV389" i="3"/>
  <c r="BW389" i="3" s="1"/>
  <c r="AM330" i="3"/>
  <c r="AN330" i="3" s="1"/>
  <c r="AT334" i="3"/>
  <c r="AB334" i="3"/>
  <c r="BW337" i="3"/>
  <c r="BV343" i="3"/>
  <c r="BX343" i="3" s="1"/>
  <c r="BN344" i="3"/>
  <c r="AT345" i="3"/>
  <c r="AV345" i="3" s="1"/>
  <c r="BP346" i="3"/>
  <c r="BC352" i="3"/>
  <c r="BI353" i="3"/>
  <c r="BM353" i="3" s="1"/>
  <c r="BA353" i="3"/>
  <c r="BC353" i="3" s="1"/>
  <c r="BV355" i="3"/>
  <c r="BX355" i="3" s="1"/>
  <c r="BP355" i="3"/>
  <c r="AT356" i="3"/>
  <c r="AP356" i="3" s="1"/>
  <c r="AQ356" i="3"/>
  <c r="BV359" i="3"/>
  <c r="BX359" i="3" s="1"/>
  <c r="BP359" i="3"/>
  <c r="AL360" i="3"/>
  <c r="AN360" i="3" s="1"/>
  <c r="BP362" i="3"/>
  <c r="AE377" i="3"/>
  <c r="AA377" i="3" s="1"/>
  <c r="AB377" i="3"/>
  <c r="AT389" i="3"/>
  <c r="AU389" i="3" s="1"/>
  <c r="AE397" i="3"/>
  <c r="AA397" i="3" s="1"/>
  <c r="AB397" i="3"/>
  <c r="BI402" i="3"/>
  <c r="BM402" i="3" s="1"/>
  <c r="X405" i="3"/>
  <c r="W405" i="3"/>
  <c r="BL405" i="3"/>
  <c r="BM405" i="3"/>
  <c r="AT409" i="3"/>
  <c r="AX409" i="3" s="1"/>
  <c r="AX410" i="3"/>
  <c r="AT411" i="3"/>
  <c r="AB424" i="3"/>
  <c r="AE424" i="3"/>
  <c r="AH424" i="3" s="1"/>
  <c r="AE426" i="3"/>
  <c r="AM430" i="3"/>
  <c r="AN430" i="3" s="1"/>
  <c r="AE385" i="3"/>
  <c r="AF385" i="3" s="1"/>
  <c r="AB385" i="3"/>
  <c r="BZ394" i="3"/>
  <c r="BX394" i="3"/>
  <c r="BS421" i="3"/>
  <c r="BP421" i="3"/>
  <c r="BA432" i="3"/>
  <c r="BB432" i="3"/>
  <c r="AE443" i="3"/>
  <c r="AF443" i="3" s="1"/>
  <c r="AB443" i="3"/>
  <c r="W333" i="3"/>
  <c r="Y333" i="3" s="1"/>
  <c r="D334" i="3"/>
  <c r="AT335" i="3"/>
  <c r="AV336" i="3"/>
  <c r="BA338" i="3"/>
  <c r="BC338" i="3" s="1"/>
  <c r="BA345" i="3"/>
  <c r="BC345" i="3" s="1"/>
  <c r="AM346" i="3"/>
  <c r="AN346" i="3" s="1"/>
  <c r="BV353" i="3"/>
  <c r="BB354" i="3"/>
  <c r="BC354" i="3" s="1"/>
  <c r="X355" i="3"/>
  <c r="Y355" i="3" s="1"/>
  <c r="X359" i="3"/>
  <c r="Y359" i="3" s="1"/>
  <c r="W362" i="3"/>
  <c r="AE368" i="3"/>
  <c r="AI368" i="3" s="1"/>
  <c r="AE376" i="3"/>
  <c r="AL377" i="3"/>
  <c r="AN377" i="3" s="1"/>
  <c r="AI380" i="3"/>
  <c r="AL382" i="3"/>
  <c r="AN382" i="3" s="1"/>
  <c r="BA383" i="3"/>
  <c r="BC383" i="3" s="1"/>
  <c r="BA384" i="3"/>
  <c r="BC384" i="3" s="1"/>
  <c r="AL385" i="3"/>
  <c r="AG391" i="3"/>
  <c r="AH391" i="3"/>
  <c r="BY394" i="3"/>
  <c r="AM397" i="3"/>
  <c r="AL397" i="3"/>
  <c r="BP403" i="3"/>
  <c r="W412" i="3"/>
  <c r="X412" i="3"/>
  <c r="BJ412" i="3"/>
  <c r="BA417" i="3"/>
  <c r="BC417" i="3" s="1"/>
  <c r="BV435" i="3"/>
  <c r="BZ435" i="3" s="1"/>
  <c r="AL438" i="3"/>
  <c r="AN438" i="3" s="1"/>
  <c r="BA334" i="3"/>
  <c r="BA336" i="3"/>
  <c r="BC336" i="3" s="1"/>
  <c r="AT346" i="3"/>
  <c r="AQ346" i="3"/>
  <c r="AQ362" i="3"/>
  <c r="BW364" i="3"/>
  <c r="BA370" i="3"/>
  <c r="BC370" i="3" s="1"/>
  <c r="BA375" i="3"/>
  <c r="BC375" i="3" s="1"/>
  <c r="BN377" i="3"/>
  <c r="AV378" i="3"/>
  <c r="X390" i="3"/>
  <c r="W390" i="3"/>
  <c r="BI409" i="3"/>
  <c r="BM409" i="3" s="1"/>
  <c r="AG412" i="3"/>
  <c r="AH412" i="3"/>
  <c r="W421" i="3"/>
  <c r="Y421" i="3" s="1"/>
  <c r="BA429" i="3"/>
  <c r="BC429" i="3" s="1"/>
  <c r="AT333" i="3"/>
  <c r="AV333" i="3" s="1"/>
  <c r="BP334" i="3"/>
  <c r="AE340" i="3"/>
  <c r="BP345" i="3"/>
  <c r="AE356" i="3"/>
  <c r="AA356" i="3" s="1"/>
  <c r="BV356" i="3"/>
  <c r="BY356" i="3" s="1"/>
  <c r="BA361" i="3"/>
  <c r="BC361" i="3" s="1"/>
  <c r="BA362" i="3"/>
  <c r="BC362" i="3" s="1"/>
  <c r="BA368" i="3"/>
  <c r="BC368" i="3" s="1"/>
  <c r="AM369" i="3"/>
  <c r="AN369" i="3" s="1"/>
  <c r="AM372" i="3"/>
  <c r="AN372" i="3" s="1"/>
  <c r="W373" i="3"/>
  <c r="Y373" i="3" s="1"/>
  <c r="BI375" i="3"/>
  <c r="AT377" i="3"/>
  <c r="AV377" i="3" s="1"/>
  <c r="BP377" i="3"/>
  <c r="BA378" i="3"/>
  <c r="BC378" i="3" s="1"/>
  <c r="BC382" i="3"/>
  <c r="BW390" i="3"/>
  <c r="AM391" i="3"/>
  <c r="AL391" i="3"/>
  <c r="AF412" i="3"/>
  <c r="AT414" i="3"/>
  <c r="AP414" i="3" s="1"/>
  <c r="AQ414" i="3"/>
  <c r="BF427" i="3"/>
  <c r="BI427" i="3"/>
  <c r="BK427" i="3" s="1"/>
  <c r="W379" i="3"/>
  <c r="Y379" i="3" s="1"/>
  <c r="AE381" i="3"/>
  <c r="AF381" i="3" s="1"/>
  <c r="BJ383" i="3"/>
  <c r="AB386" i="3"/>
  <c r="BN391" i="3"/>
  <c r="X391" i="3"/>
  <c r="Y391" i="3" s="1"/>
  <c r="X397" i="3"/>
  <c r="Y397" i="3" s="1"/>
  <c r="BN402" i="3"/>
  <c r="BP410" i="3"/>
  <c r="BB412" i="3"/>
  <c r="BC412" i="3" s="1"/>
  <c r="BV413" i="3"/>
  <c r="BP413" i="3"/>
  <c r="AE422" i="3"/>
  <c r="AF422" i="3" s="1"/>
  <c r="BP426" i="3"/>
  <c r="AE427" i="3"/>
  <c r="AF427" i="3" s="1"/>
  <c r="AG433" i="3"/>
  <c r="AT434" i="3"/>
  <c r="AP434" i="3" s="1"/>
  <c r="AR434" i="3" s="1"/>
  <c r="BE435" i="3"/>
  <c r="BG435" i="3" s="1"/>
  <c r="AF437" i="3"/>
  <c r="BP437" i="3"/>
  <c r="AB438" i="3"/>
  <c r="BB441" i="3"/>
  <c r="BC441" i="3" s="1"/>
  <c r="BV443" i="3"/>
  <c r="BW443" i="3" s="1"/>
  <c r="BA379" i="3"/>
  <c r="BC379" i="3" s="1"/>
  <c r="BV380" i="3"/>
  <c r="BW380" i="3" s="1"/>
  <c r="AL381" i="3"/>
  <c r="AN381" i="3" s="1"/>
  <c r="BA389" i="3"/>
  <c r="BC389" i="3" s="1"/>
  <c r="AE399" i="3"/>
  <c r="AF399" i="3" s="1"/>
  <c r="BV401" i="3"/>
  <c r="BX401" i="3" s="1"/>
  <c r="W402" i="3"/>
  <c r="Y402" i="3" s="1"/>
  <c r="W415" i="3"/>
  <c r="Y415" i="3" s="1"/>
  <c r="BP417" i="3"/>
  <c r="AT422" i="3"/>
  <c r="AP422" i="3" s="1"/>
  <c r="W424" i="3"/>
  <c r="Y424" i="3" s="1"/>
  <c r="BI429" i="3"/>
  <c r="AT430" i="3"/>
  <c r="AW430" i="3" s="1"/>
  <c r="W435" i="3"/>
  <c r="Y435" i="3" s="1"/>
  <c r="AB437" i="3"/>
  <c r="BV437" i="3"/>
  <c r="BV404" i="3"/>
  <c r="BZ404" i="3" s="1"/>
  <c r="BI411" i="3"/>
  <c r="BK411" i="3" s="1"/>
  <c r="AL413" i="3"/>
  <c r="AN413" i="3" s="1"/>
  <c r="AL428" i="3"/>
  <c r="AN428" i="3" s="1"/>
  <c r="AH437" i="3"/>
  <c r="AQ438" i="3"/>
  <c r="AN440" i="3"/>
  <c r="X440" i="3"/>
  <c r="Y440" i="3" s="1"/>
  <c r="AL443" i="3"/>
  <c r="AN443" i="3" s="1"/>
  <c r="AT381" i="3"/>
  <c r="AU381" i="3" s="1"/>
  <c r="AT382" i="3"/>
  <c r="AU382" i="3" s="1"/>
  <c r="BV385" i="3"/>
  <c r="BV386" i="3"/>
  <c r="BR386" i="3" s="1"/>
  <c r="BB386" i="3"/>
  <c r="BC386" i="3" s="1"/>
  <c r="BI389" i="3"/>
  <c r="BB391" i="3"/>
  <c r="BC391" i="3" s="1"/>
  <c r="AT393" i="3"/>
  <c r="AW393" i="3" s="1"/>
  <c r="BN397" i="3"/>
  <c r="BA405" i="3"/>
  <c r="BC405" i="3" s="1"/>
  <c r="BV407" i="3"/>
  <c r="BW407" i="3" s="1"/>
  <c r="BP407" i="3"/>
  <c r="BP409" i="3"/>
  <c r="BF411" i="3"/>
  <c r="AE414" i="3"/>
  <c r="AF414" i="3" s="1"/>
  <c r="BV414" i="3"/>
  <c r="BR414" i="3" s="1"/>
  <c r="BT414" i="3" s="1"/>
  <c r="BN426" i="3"/>
  <c r="AM432" i="3"/>
  <c r="AN432" i="3" s="1"/>
  <c r="BN433" i="3"/>
  <c r="BP434" i="3"/>
  <c r="AI437" i="3"/>
  <c r="BN400" i="3"/>
  <c r="AF404" i="3"/>
  <c r="BV434" i="3"/>
  <c r="BA437" i="3"/>
  <c r="BC437" i="3" s="1"/>
  <c r="AM441" i="3"/>
  <c r="AN441" i="3" s="1"/>
  <c r="BV442" i="3"/>
  <c r="BY442" i="3" s="1"/>
  <c r="BP443" i="3"/>
  <c r="AE384" i="3"/>
  <c r="AF384" i="3" s="1"/>
  <c r="X386" i="3"/>
  <c r="Y386" i="3" s="1"/>
  <c r="AE389" i="3"/>
  <c r="AH389" i="3" s="1"/>
  <c r="AE390" i="3"/>
  <c r="AH390" i="3" s="1"/>
  <c r="BV397" i="3"/>
  <c r="BW397" i="3" s="1"/>
  <c r="AT397" i="3"/>
  <c r="AV397" i="3" s="1"/>
  <c r="BI398" i="3"/>
  <c r="AE400" i="3"/>
  <c r="AT402" i="3"/>
  <c r="AU402" i="3" s="1"/>
  <c r="AE403" i="3"/>
  <c r="BV403" i="3"/>
  <c r="BY403" i="3" s="1"/>
  <c r="AB411" i="3"/>
  <c r="BV422" i="3"/>
  <c r="BA426" i="3"/>
  <c r="BC426" i="3" s="1"/>
  <c r="BI432" i="3"/>
  <c r="AF433" i="3"/>
  <c r="AB434" i="3"/>
  <c r="AE442" i="3"/>
  <c r="AH442" i="3" s="1"/>
  <c r="BM22" i="3"/>
  <c r="BL22" i="3"/>
  <c r="BK22" i="3"/>
  <c r="AH23" i="3"/>
  <c r="AI23" i="3"/>
  <c r="AG23" i="3"/>
  <c r="AW36" i="3"/>
  <c r="AV36" i="3"/>
  <c r="AX36" i="3"/>
  <c r="AH12" i="3"/>
  <c r="AG12" i="3"/>
  <c r="AA12" i="3"/>
  <c r="AI12" i="3"/>
  <c r="AG14" i="3"/>
  <c r="BI13" i="3"/>
  <c r="BJ13" i="3" s="1"/>
  <c r="BX13" i="3"/>
  <c r="BW13" i="3"/>
  <c r="BZ13" i="3"/>
  <c r="BY13" i="3"/>
  <c r="E13" i="3"/>
  <c r="BN13" i="3"/>
  <c r="BN14" i="3"/>
  <c r="BI19" i="3"/>
  <c r="BN22" i="3"/>
  <c r="BY22" i="3"/>
  <c r="BX22" i="3"/>
  <c r="AM23" i="3"/>
  <c r="AL23" i="3"/>
  <c r="BN32" i="3"/>
  <c r="W33" i="3"/>
  <c r="Y33" i="3" s="1"/>
  <c r="BN33" i="3"/>
  <c r="BN34" i="3"/>
  <c r="X35" i="3"/>
  <c r="W35" i="3"/>
  <c r="AP35" i="3"/>
  <c r="AR35" i="3" s="1"/>
  <c r="BZ36" i="3"/>
  <c r="BY36" i="3"/>
  <c r="AF38" i="3"/>
  <c r="AN41" i="3"/>
  <c r="AA47" i="3"/>
  <c r="AI47" i="3"/>
  <c r="AH47" i="3"/>
  <c r="AG47" i="3"/>
  <c r="BK57" i="3"/>
  <c r="BM57" i="3"/>
  <c r="BL57" i="3"/>
  <c r="BN12" i="3"/>
  <c r="BF13" i="3"/>
  <c r="BL16" i="3"/>
  <c r="BE16" i="3"/>
  <c r="BG16" i="3" s="1"/>
  <c r="BV17" i="3"/>
  <c r="BR17" i="3" s="1"/>
  <c r="BP17" i="3"/>
  <c r="BM31" i="3"/>
  <c r="BK31" i="3"/>
  <c r="BN31" i="3"/>
  <c r="AG33" i="3"/>
  <c r="AI33" i="3"/>
  <c r="AM36" i="3"/>
  <c r="AL36" i="3"/>
  <c r="AB12" i="3"/>
  <c r="BP12" i="3"/>
  <c r="BR13" i="3"/>
  <c r="AL14" i="3"/>
  <c r="AN14" i="3" s="1"/>
  <c r="BS14" i="3"/>
  <c r="AT16" i="3"/>
  <c r="BK16" i="3"/>
  <c r="AM19" i="3"/>
  <c r="AN19" i="3" s="1"/>
  <c r="AB22" i="3"/>
  <c r="AU26" i="3"/>
  <c r="BK28" i="3"/>
  <c r="Y31" i="3"/>
  <c r="BV31" i="3"/>
  <c r="BW31" i="3" s="1"/>
  <c r="AV32" i="3"/>
  <c r="AV34" i="3"/>
  <c r="BV35" i="3"/>
  <c r="BW35" i="3" s="1"/>
  <c r="AP36" i="3"/>
  <c r="AR36" i="3" s="1"/>
  <c r="AT37" i="3"/>
  <c r="AP37" i="3" s="1"/>
  <c r="AQ37" i="3"/>
  <c r="BB37" i="3"/>
  <c r="BC37" i="3" s="1"/>
  <c r="BI41" i="3"/>
  <c r="BJ41" i="3" s="1"/>
  <c r="BZ42" i="3"/>
  <c r="BS13" i="3"/>
  <c r="AH20" i="3"/>
  <c r="AG20" i="3"/>
  <c r="BB27" i="3"/>
  <c r="BA27" i="3"/>
  <c r="BJ28" i="3"/>
  <c r="BM28" i="3"/>
  <c r="BN29" i="3"/>
  <c r="BS30" i="3"/>
  <c r="AX32" i="3"/>
  <c r="AU36" i="3"/>
  <c r="AI38" i="3"/>
  <c r="AH38" i="3"/>
  <c r="AG38" i="3"/>
  <c r="AH39" i="3"/>
  <c r="BX39" i="3"/>
  <c r="BZ39" i="3"/>
  <c r="BY39" i="3"/>
  <c r="BI40" i="3"/>
  <c r="BE40" i="3" s="1"/>
  <c r="BG40" i="3" s="1"/>
  <c r="AT40" i="3"/>
  <c r="AU40" i="3" s="1"/>
  <c r="W41" i="3"/>
  <c r="BN41" i="3"/>
  <c r="X41" i="3"/>
  <c r="BJ51" i="3"/>
  <c r="BZ52" i="3"/>
  <c r="BY52" i="3"/>
  <c r="BX52" i="3"/>
  <c r="BR57" i="3"/>
  <c r="BT57" i="3" s="1"/>
  <c r="BZ57" i="3"/>
  <c r="BY57" i="3"/>
  <c r="BX57" i="3"/>
  <c r="BW57" i="3"/>
  <c r="AN63" i="3"/>
  <c r="BM16" i="3"/>
  <c r="BI12" i="3"/>
  <c r="AP13" i="3"/>
  <c r="AR13" i="3" s="1"/>
  <c r="AT14" i="3"/>
  <c r="AP14" i="3" s="1"/>
  <c r="AQ14" i="3"/>
  <c r="X16" i="3"/>
  <c r="Y16" i="3" s="1"/>
  <c r="BN16" i="3"/>
  <c r="BJ16" i="3"/>
  <c r="AT19" i="3"/>
  <c r="AP19" i="3" s="1"/>
  <c r="AR19" i="3" s="1"/>
  <c r="X19" i="3"/>
  <c r="Y19" i="3" s="1"/>
  <c r="BJ20" i="3"/>
  <c r="BE20" i="3"/>
  <c r="AI20" i="3"/>
  <c r="BF20" i="3"/>
  <c r="BI26" i="3"/>
  <c r="BI27" i="3"/>
  <c r="AB28" i="3"/>
  <c r="BR28" i="3"/>
  <c r="BP28" i="3"/>
  <c r="BS28" i="3"/>
  <c r="BN30" i="3"/>
  <c r="AA30" i="3"/>
  <c r="BV30" i="3"/>
  <c r="BR30" i="3" s="1"/>
  <c r="AU32" i="3"/>
  <c r="AB32" i="3"/>
  <c r="AQ33" i="3"/>
  <c r="AT33" i="3"/>
  <c r="AP33" i="3" s="1"/>
  <c r="AL38" i="3"/>
  <c r="AN38" i="3" s="1"/>
  <c r="BW39" i="3"/>
  <c r="BN40" i="3"/>
  <c r="AM42" i="3"/>
  <c r="AL42" i="3"/>
  <c r="BI45" i="3"/>
  <c r="BE45" i="3" s="1"/>
  <c r="AN50" i="3"/>
  <c r="BW52" i="3"/>
  <c r="BA13" i="3"/>
  <c r="BC13" i="3" s="1"/>
  <c r="AB14" i="3"/>
  <c r="BS16" i="3"/>
  <c r="AT17" i="3"/>
  <c r="AP17" i="3" s="1"/>
  <c r="AQ17" i="3"/>
  <c r="AE17" i="3"/>
  <c r="AF17" i="3" s="1"/>
  <c r="BV20" i="3"/>
  <c r="BL20" i="3"/>
  <c r="BK20" i="3"/>
  <c r="BN26" i="3"/>
  <c r="AL26" i="3"/>
  <c r="AN26" i="3" s="1"/>
  <c r="X27" i="3"/>
  <c r="W27" i="3"/>
  <c r="AT28" i="3"/>
  <c r="AU28" i="3" s="1"/>
  <c r="AA31" i="3"/>
  <c r="BB31" i="3"/>
  <c r="BC31" i="3" s="1"/>
  <c r="AE32" i="3"/>
  <c r="AX35" i="3"/>
  <c r="AV35" i="3"/>
  <c r="BI44" i="3"/>
  <c r="BJ44" i="3" s="1"/>
  <c r="AT44" i="3"/>
  <c r="AP44" i="3" s="1"/>
  <c r="AR44" i="3" s="1"/>
  <c r="W45" i="3"/>
  <c r="BN45" i="3"/>
  <c r="X45" i="3"/>
  <c r="AI51" i="3"/>
  <c r="AH51" i="3"/>
  <c r="BI55" i="3"/>
  <c r="BI56" i="3"/>
  <c r="BE56" i="3" s="1"/>
  <c r="BG56" i="3" s="1"/>
  <c r="AI75" i="3"/>
  <c r="AH75" i="3"/>
  <c r="AG75" i="3"/>
  <c r="AT12" i="3"/>
  <c r="AU12" i="3" s="1"/>
  <c r="BV12" i="3"/>
  <c r="BW12" i="3" s="1"/>
  <c r="BV16" i="3"/>
  <c r="AA20" i="3"/>
  <c r="AC20" i="3" s="1"/>
  <c r="BM20" i="3"/>
  <c r="BJ22" i="3"/>
  <c r="BE22" i="3"/>
  <c r="AB23" i="3"/>
  <c r="AA23" i="3"/>
  <c r="BP23" i="3"/>
  <c r="BS23" i="3"/>
  <c r="AM28" i="3"/>
  <c r="AL28" i="3"/>
  <c r="AN29" i="3"/>
  <c r="X29" i="3"/>
  <c r="Y29" i="3" s="1"/>
  <c r="BC30" i="3"/>
  <c r="AT31" i="3"/>
  <c r="AQ31" i="3"/>
  <c r="BE31" i="3"/>
  <c r="BG31" i="3" s="1"/>
  <c r="BF32" i="3"/>
  <c r="AF33" i="3"/>
  <c r="BB35" i="3"/>
  <c r="BA35" i="3"/>
  <c r="Y37" i="3"/>
  <c r="BI37" i="3"/>
  <c r="BN37" i="3"/>
  <c r="BV38" i="3"/>
  <c r="BR38" i="3" s="1"/>
  <c r="BN44" i="3"/>
  <c r="BZ45" i="3"/>
  <c r="BY45" i="3"/>
  <c r="BX45" i="3"/>
  <c r="BW45" i="3"/>
  <c r="AM46" i="3"/>
  <c r="AL46" i="3"/>
  <c r="BL47" i="3"/>
  <c r="AH48" i="3"/>
  <c r="AG48" i="3"/>
  <c r="AI48" i="3"/>
  <c r="BN56" i="3"/>
  <c r="W12" i="3"/>
  <c r="Y12" i="3" s="1"/>
  <c r="BA12" i="3"/>
  <c r="BC12" i="3" s="1"/>
  <c r="BJ14" i="3"/>
  <c r="BL14" i="3"/>
  <c r="AM16" i="3"/>
  <c r="AN16" i="3" s="1"/>
  <c r="BS17" i="3"/>
  <c r="BZ19" i="3"/>
  <c r="BX19" i="3"/>
  <c r="AF20" i="3"/>
  <c r="BP20" i="3"/>
  <c r="BR22" i="3"/>
  <c r="BS22" i="3"/>
  <c r="AF23" i="3"/>
  <c r="BV23" i="3"/>
  <c r="BW23" i="3" s="1"/>
  <c r="AP26" i="3"/>
  <c r="AX26" i="3"/>
  <c r="AW26" i="3"/>
  <c r="AT29" i="3"/>
  <c r="AP29" i="3" s="1"/>
  <c r="AQ29" i="3"/>
  <c r="BB29" i="3"/>
  <c r="BC29" i="3" s="1"/>
  <c r="AI30" i="3"/>
  <c r="AH30" i="3"/>
  <c r="BJ31" i="3"/>
  <c r="BV32" i="3"/>
  <c r="BI32" i="3"/>
  <c r="BI33" i="3"/>
  <c r="BE33" i="3" s="1"/>
  <c r="AH33" i="3"/>
  <c r="BI34" i="3"/>
  <c r="AL34" i="3"/>
  <c r="AN34" i="3" s="1"/>
  <c r="BI35" i="3"/>
  <c r="BJ35" i="3" s="1"/>
  <c r="BN35" i="3"/>
  <c r="AB36" i="3"/>
  <c r="BR36" i="3"/>
  <c r="BP36" i="3"/>
  <c r="BS36" i="3"/>
  <c r="BN38" i="3"/>
  <c r="AA38" i="3"/>
  <c r="AC38" i="3" s="1"/>
  <c r="BR45" i="3"/>
  <c r="AF48" i="3"/>
  <c r="BI60" i="3"/>
  <c r="BE60" i="3" s="1"/>
  <c r="AE40" i="3"/>
  <c r="AA40" i="3" s="1"/>
  <c r="AC40" i="3" s="1"/>
  <c r="BS40" i="3"/>
  <c r="BF42" i="3"/>
  <c r="AE44" i="3"/>
  <c r="AF44" i="3" s="1"/>
  <c r="BS44" i="3"/>
  <c r="BF46" i="3"/>
  <c r="AF47" i="3"/>
  <c r="AT48" i="3"/>
  <c r="BF50" i="3"/>
  <c r="AT52" i="3"/>
  <c r="AP52" i="3" s="1"/>
  <c r="AR52" i="3" s="1"/>
  <c r="BN55" i="3"/>
  <c r="AE56" i="3"/>
  <c r="AF56" i="3" s="1"/>
  <c r="BS56" i="3"/>
  <c r="BF58" i="3"/>
  <c r="AE60" i="3"/>
  <c r="AF60" i="3" s="1"/>
  <c r="BS61" i="3"/>
  <c r="AE67" i="3"/>
  <c r="AA67" i="3" s="1"/>
  <c r="AC67" i="3" s="1"/>
  <c r="AH68" i="3"/>
  <c r="AL77" i="3"/>
  <c r="AM77" i="3"/>
  <c r="BY84" i="3"/>
  <c r="BX84" i="3"/>
  <c r="BW84" i="3"/>
  <c r="BZ84" i="3"/>
  <c r="AT85" i="3"/>
  <c r="AQ85" i="3"/>
  <c r="BI97" i="3"/>
  <c r="AE19" i="3"/>
  <c r="BS19" i="3"/>
  <c r="BN23" i="3"/>
  <c r="BV27" i="3"/>
  <c r="BE28" i="3"/>
  <c r="BG28" i="3" s="1"/>
  <c r="BN28" i="3"/>
  <c r="AE29" i="3"/>
  <c r="BI29" i="3"/>
  <c r="BS29" i="3"/>
  <c r="AB31" i="3"/>
  <c r="AL31" i="3"/>
  <c r="AN31" i="3" s="1"/>
  <c r="BP31" i="3"/>
  <c r="AP32" i="3"/>
  <c r="AR32" i="3" s="1"/>
  <c r="BE36" i="3"/>
  <c r="BG36" i="3" s="1"/>
  <c r="BN36" i="3"/>
  <c r="AE37" i="3"/>
  <c r="BS37" i="3"/>
  <c r="AB39" i="3"/>
  <c r="BP39" i="3"/>
  <c r="AT41" i="3"/>
  <c r="AP41" i="3" s="1"/>
  <c r="AR41" i="3" s="1"/>
  <c r="AT45" i="3"/>
  <c r="AU45" i="3" s="1"/>
  <c r="BR46" i="3"/>
  <c r="BT46" i="3" s="1"/>
  <c r="W47" i="3"/>
  <c r="Y47" i="3" s="1"/>
  <c r="BA47" i="3"/>
  <c r="BC47" i="3" s="1"/>
  <c r="BV47" i="3"/>
  <c r="AA48" i="3"/>
  <c r="BE48" i="3"/>
  <c r="BG48" i="3" s="1"/>
  <c r="BN48" i="3"/>
  <c r="W51" i="3"/>
  <c r="Y51" i="3" s="1"/>
  <c r="BA51" i="3"/>
  <c r="BC51" i="3" s="1"/>
  <c r="BV51" i="3"/>
  <c r="BN52" i="3"/>
  <c r="AB55" i="3"/>
  <c r="BP55" i="3"/>
  <c r="AT57" i="3"/>
  <c r="BN60" i="3"/>
  <c r="BV61" i="3"/>
  <c r="BW61" i="3" s="1"/>
  <c r="AT62" i="3"/>
  <c r="AU62" i="3" s="1"/>
  <c r="BV62" i="3"/>
  <c r="BW62" i="3" s="1"/>
  <c r="BV63" i="3"/>
  <c r="BP65" i="3"/>
  <c r="BV65" i="3"/>
  <c r="BR65" i="3" s="1"/>
  <c r="BT65" i="3" s="1"/>
  <c r="AA66" i="3"/>
  <c r="BV68" i="3"/>
  <c r="BW68" i="3" s="1"/>
  <c r="BP68" i="3"/>
  <c r="AT69" i="3"/>
  <c r="AP69" i="3" s="1"/>
  <c r="AQ69" i="3"/>
  <c r="BN69" i="3"/>
  <c r="X70" i="3"/>
  <c r="W70" i="3"/>
  <c r="AT74" i="3"/>
  <c r="AP74" i="3" s="1"/>
  <c r="AQ74" i="3"/>
  <c r="BB74" i="3"/>
  <c r="BC74" i="3" s="1"/>
  <c r="AB75" i="3"/>
  <c r="AT78" i="3"/>
  <c r="AQ78" i="3"/>
  <c r="BB78" i="3"/>
  <c r="BC78" i="3" s="1"/>
  <c r="BN83" i="3"/>
  <c r="W83" i="3"/>
  <c r="Y83" i="3" s="1"/>
  <c r="BR84" i="3"/>
  <c r="BN90" i="3"/>
  <c r="X90" i="3"/>
  <c r="W90" i="3"/>
  <c r="AU95" i="3"/>
  <c r="BX97" i="3"/>
  <c r="BZ97" i="3"/>
  <c r="BI98" i="3"/>
  <c r="BJ98" i="3" s="1"/>
  <c r="AW99" i="3"/>
  <c r="AV99" i="3"/>
  <c r="AU99" i="3"/>
  <c r="AE26" i="3"/>
  <c r="AA26" i="3" s="1"/>
  <c r="AC26" i="3" s="1"/>
  <c r="AT30" i="3"/>
  <c r="AP30" i="3" s="1"/>
  <c r="AR30" i="3" s="1"/>
  <c r="BR31" i="3"/>
  <c r="AA33" i="3"/>
  <c r="AE34" i="3"/>
  <c r="BR39" i="3"/>
  <c r="BV40" i="3"/>
  <c r="BR40" i="3" s="1"/>
  <c r="AE42" i="3"/>
  <c r="BI42" i="3"/>
  <c r="BJ42" i="3" s="1"/>
  <c r="BV44" i="3"/>
  <c r="BR44" i="3" s="1"/>
  <c r="AE46" i="3"/>
  <c r="AA46" i="3" s="1"/>
  <c r="AC46" i="3" s="1"/>
  <c r="BI46" i="3"/>
  <c r="AB48" i="3"/>
  <c r="AL48" i="3"/>
  <c r="AN48" i="3" s="1"/>
  <c r="BP48" i="3"/>
  <c r="AE50" i="3"/>
  <c r="AF50" i="3" s="1"/>
  <c r="BI50" i="3"/>
  <c r="BJ50" i="3" s="1"/>
  <c r="AB52" i="3"/>
  <c r="AL52" i="3"/>
  <c r="AN52" i="3" s="1"/>
  <c r="BP52" i="3"/>
  <c r="BV56" i="3"/>
  <c r="BR56" i="3" s="1"/>
  <c r="BE57" i="3"/>
  <c r="BN57" i="3"/>
  <c r="AE58" i="3"/>
  <c r="BI58" i="3"/>
  <c r="BP60" i="3"/>
  <c r="BI61" i="3"/>
  <c r="BJ61" i="3" s="1"/>
  <c r="BI63" i="3"/>
  <c r="BI65" i="3"/>
  <c r="BJ65" i="3" s="1"/>
  <c r="BB67" i="3"/>
  <c r="BC67" i="3" s="1"/>
  <c r="AE69" i="3"/>
  <c r="AA69" i="3" s="1"/>
  <c r="AC69" i="3" s="1"/>
  <c r="AE70" i="3"/>
  <c r="BF75" i="3"/>
  <c r="AL79" i="3"/>
  <c r="AN79" i="3" s="1"/>
  <c r="BN86" i="3"/>
  <c r="X86" i="3"/>
  <c r="W86" i="3"/>
  <c r="BY90" i="3"/>
  <c r="BX90" i="3"/>
  <c r="BZ90" i="3"/>
  <c r="AI93" i="3"/>
  <c r="AH93" i="3"/>
  <c r="AG93" i="3"/>
  <c r="BN98" i="3"/>
  <c r="BS31" i="3"/>
  <c r="BF33" i="3"/>
  <c r="BS39" i="3"/>
  <c r="BF41" i="3"/>
  <c r="BF45" i="3"/>
  <c r="BR52" i="3"/>
  <c r="BS55" i="3"/>
  <c r="BF57" i="3"/>
  <c r="BP57" i="3"/>
  <c r="BF60" i="3"/>
  <c r="AT61" i="3"/>
  <c r="AP61" i="3" s="1"/>
  <c r="W62" i="3"/>
  <c r="W63" i="3"/>
  <c r="BB66" i="3"/>
  <c r="BA66" i="3"/>
  <c r="BN66" i="3"/>
  <c r="BP67" i="3"/>
  <c r="BV67" i="3"/>
  <c r="BC69" i="3"/>
  <c r="BV70" i="3"/>
  <c r="BP70" i="3"/>
  <c r="BE70" i="3"/>
  <c r="AT71" i="3"/>
  <c r="AQ71" i="3"/>
  <c r="BN71" i="3"/>
  <c r="AT82" i="3"/>
  <c r="AU82" i="3" s="1"/>
  <c r="AQ82" i="3"/>
  <c r="AT87" i="3"/>
  <c r="AP87" i="3" s="1"/>
  <c r="AQ87" i="3"/>
  <c r="BW90" i="3"/>
  <c r="AT91" i="3"/>
  <c r="AQ91" i="3"/>
  <c r="AH91" i="3"/>
  <c r="Y97" i="3"/>
  <c r="BI109" i="3"/>
  <c r="BE109" i="3" s="1"/>
  <c r="AG113" i="3"/>
  <c r="AI113" i="3"/>
  <c r="AH113" i="3"/>
  <c r="AF113" i="3"/>
  <c r="BS48" i="3"/>
  <c r="BS52" i="3"/>
  <c r="AT56" i="3"/>
  <c r="AU56" i="3" s="1"/>
  <c r="BS60" i="3"/>
  <c r="X62" i="3"/>
  <c r="AT63" i="3"/>
  <c r="AP63" i="3" s="1"/>
  <c r="X63" i="3"/>
  <c r="AT68" i="3"/>
  <c r="AU68" i="3" s="1"/>
  <c r="AE71" i="3"/>
  <c r="AF71" i="3" s="1"/>
  <c r="BI79" i="3"/>
  <c r="BE79" i="3" s="1"/>
  <c r="BN85" i="3"/>
  <c r="AA89" i="3"/>
  <c r="AI89" i="3"/>
  <c r="AG89" i="3"/>
  <c r="BI95" i="3"/>
  <c r="BJ95" i="3" s="1"/>
  <c r="BI99" i="3"/>
  <c r="BJ99" i="3" s="1"/>
  <c r="BI103" i="3"/>
  <c r="BJ103" i="3" s="1"/>
  <c r="BX109" i="3"/>
  <c r="BW109" i="3"/>
  <c r="BZ109" i="3"/>
  <c r="BY109" i="3"/>
  <c r="BI110" i="3"/>
  <c r="AB27" i="3"/>
  <c r="BF27" i="3"/>
  <c r="BP27" i="3"/>
  <c r="BX29" i="3"/>
  <c r="BS33" i="3"/>
  <c r="X34" i="3"/>
  <c r="Y34" i="3" s="1"/>
  <c r="AB35" i="3"/>
  <c r="BF35" i="3"/>
  <c r="BP35" i="3"/>
  <c r="BX37" i="3"/>
  <c r="AQ39" i="3"/>
  <c r="BS41" i="3"/>
  <c r="X42" i="3"/>
  <c r="Y42" i="3" s="1"/>
  <c r="BS45" i="3"/>
  <c r="X46" i="3"/>
  <c r="Y46" i="3" s="1"/>
  <c r="AB47" i="3"/>
  <c r="BF47" i="3"/>
  <c r="BP47" i="3"/>
  <c r="X50" i="3"/>
  <c r="AB51" i="3"/>
  <c r="BF51" i="3"/>
  <c r="BP51" i="3"/>
  <c r="AQ55" i="3"/>
  <c r="BA55" i="3"/>
  <c r="BC55" i="3" s="1"/>
  <c r="X58" i="3"/>
  <c r="Y58" i="3" s="1"/>
  <c r="AB61" i="3"/>
  <c r="BA63" i="3"/>
  <c r="BC63" i="3" s="1"/>
  <c r="AT65" i="3"/>
  <c r="AQ65" i="3"/>
  <c r="BN65" i="3"/>
  <c r="X66" i="3"/>
  <c r="W66" i="3"/>
  <c r="Y67" i="3"/>
  <c r="BB68" i="3"/>
  <c r="BA68" i="3"/>
  <c r="BP69" i="3"/>
  <c r="BV69" i="3"/>
  <c r="BI74" i="3"/>
  <c r="BJ74" i="3" s="1"/>
  <c r="BN74" i="3"/>
  <c r="BP75" i="3"/>
  <c r="BN77" i="3"/>
  <c r="BI78" i="3"/>
  <c r="BN78" i="3"/>
  <c r="BC79" i="3"/>
  <c r="AT83" i="3"/>
  <c r="AQ83" i="3"/>
  <c r="BN88" i="3"/>
  <c r="X88" i="3"/>
  <c r="W88" i="3"/>
  <c r="AF89" i="3"/>
  <c r="AX90" i="3"/>
  <c r="BC91" i="3"/>
  <c r="BN92" i="3"/>
  <c r="X92" i="3"/>
  <c r="W92" i="3"/>
  <c r="BW95" i="3"/>
  <c r="BZ95" i="3"/>
  <c r="BY95" i="3"/>
  <c r="BI96" i="3"/>
  <c r="BE96" i="3" s="1"/>
  <c r="AI109" i="3"/>
  <c r="AH109" i="3"/>
  <c r="AG109" i="3"/>
  <c r="BN111" i="3"/>
  <c r="BP40" i="3"/>
  <c r="AT42" i="3"/>
  <c r="AU42" i="3" s="1"/>
  <c r="BP44" i="3"/>
  <c r="AT46" i="3"/>
  <c r="BX46" i="3"/>
  <c r="BK48" i="3"/>
  <c r="AT50" i="3"/>
  <c r="AU50" i="3" s="1"/>
  <c r="BK52" i="3"/>
  <c r="BP56" i="3"/>
  <c r="AT58" i="3"/>
  <c r="BP61" i="3"/>
  <c r="AH66" i="3"/>
  <c r="AG66" i="3"/>
  <c r="BI69" i="3"/>
  <c r="AT70" i="3"/>
  <c r="BN75" i="3"/>
  <c r="AA75" i="3"/>
  <c r="AB77" i="3"/>
  <c r="BP77" i="3"/>
  <c r="BS77" i="3"/>
  <c r="AI79" i="3"/>
  <c r="AH79" i="3"/>
  <c r="BF79" i="3"/>
  <c r="AX86" i="3"/>
  <c r="AG99" i="3"/>
  <c r="BI101" i="3"/>
  <c r="BJ101" i="3" s="1"/>
  <c r="AX114" i="3"/>
  <c r="AW114" i="3"/>
  <c r="AV114" i="3"/>
  <c r="AQ61" i="3"/>
  <c r="BI62" i="3"/>
  <c r="BJ62" i="3" s="1"/>
  <c r="AQ63" i="3"/>
  <c r="BC65" i="3"/>
  <c r="BV66" i="3"/>
  <c r="BP66" i="3"/>
  <c r="AT67" i="3"/>
  <c r="AQ67" i="3"/>
  <c r="BN67" i="3"/>
  <c r="X68" i="3"/>
  <c r="W68" i="3"/>
  <c r="BB70" i="3"/>
  <c r="BA70" i="3"/>
  <c r="BN70" i="3"/>
  <c r="BP71" i="3"/>
  <c r="BV71" i="3"/>
  <c r="AF75" i="3"/>
  <c r="AT77" i="3"/>
  <c r="AU77" i="3" s="1"/>
  <c r="BV77" i="3"/>
  <c r="BR77" i="3" s="1"/>
  <c r="AF79" i="3"/>
  <c r="BN82" i="3"/>
  <c r="W82" i="3"/>
  <c r="Y82" i="3" s="1"/>
  <c r="BN84" i="3"/>
  <c r="X84" i="3"/>
  <c r="W84" i="3"/>
  <c r="AN86" i="3"/>
  <c r="BN87" i="3"/>
  <c r="AT89" i="3"/>
  <c r="AP89" i="3" s="1"/>
  <c r="AQ89" i="3"/>
  <c r="AH89" i="3"/>
  <c r="BN91" i="3"/>
  <c r="BT96" i="3"/>
  <c r="BC97" i="3"/>
  <c r="BG108" i="3"/>
  <c r="BM119" i="3"/>
  <c r="AA79" i="3"/>
  <c r="BN79" i="3"/>
  <c r="BF82" i="3"/>
  <c r="BF84" i="3"/>
  <c r="W85" i="3"/>
  <c r="Y85" i="3" s="1"/>
  <c r="BF86" i="3"/>
  <c r="W87" i="3"/>
  <c r="Y87" i="3" s="1"/>
  <c r="BF88" i="3"/>
  <c r="W89" i="3"/>
  <c r="BF90" i="3"/>
  <c r="BP90" i="3"/>
  <c r="W91" i="3"/>
  <c r="Y91" i="3" s="1"/>
  <c r="BF92" i="3"/>
  <c r="BP92" i="3"/>
  <c r="W93" i="3"/>
  <c r="Y93" i="3" s="1"/>
  <c r="AQ93" i="3"/>
  <c r="BN95" i="3"/>
  <c r="BN97" i="3"/>
  <c r="BN99" i="3"/>
  <c r="AE101" i="3"/>
  <c r="BS101" i="3"/>
  <c r="AE103" i="3"/>
  <c r="AF103" i="3" s="1"/>
  <c r="BS103" i="3"/>
  <c r="AM108" i="3"/>
  <c r="AN108" i="3" s="1"/>
  <c r="AA109" i="3"/>
  <c r="BN109" i="3"/>
  <c r="AE110" i="3"/>
  <c r="AF110" i="3" s="1"/>
  <c r="BS110" i="3"/>
  <c r="AT111" i="3"/>
  <c r="AP111" i="3" s="1"/>
  <c r="BF112" i="3"/>
  <c r="AQ114" i="3"/>
  <c r="BA115" i="3"/>
  <c r="BC115" i="3" s="1"/>
  <c r="BN115" i="3"/>
  <c r="AM117" i="3"/>
  <c r="AN117" i="3" s="1"/>
  <c r="AL119" i="3"/>
  <c r="AN119" i="3" s="1"/>
  <c r="BY122" i="3"/>
  <c r="BX122" i="3"/>
  <c r="BN125" i="3"/>
  <c r="X125" i="3"/>
  <c r="W125" i="3"/>
  <c r="BI125" i="3"/>
  <c r="BJ125" i="3" s="1"/>
  <c r="BN127" i="3"/>
  <c r="BV127" i="3"/>
  <c r="BR127" i="3" s="1"/>
  <c r="BP127" i="3"/>
  <c r="AM132" i="3"/>
  <c r="AL132" i="3"/>
  <c r="AP133" i="3"/>
  <c r="AR133" i="3" s="1"/>
  <c r="AX133" i="3"/>
  <c r="AU136" i="3"/>
  <c r="BY138" i="3"/>
  <c r="AI148" i="3"/>
  <c r="AH148" i="3"/>
  <c r="AG148" i="3"/>
  <c r="AA148" i="3"/>
  <c r="AC148" i="3" s="1"/>
  <c r="BF95" i="3"/>
  <c r="BF97" i="3"/>
  <c r="BF99" i="3"/>
  <c r="BN102" i="3"/>
  <c r="BN107" i="3"/>
  <c r="AE108" i="3"/>
  <c r="BS108" i="3"/>
  <c r="BF109" i="3"/>
  <c r="BV112" i="3"/>
  <c r="BR112" i="3" s="1"/>
  <c r="BN120" i="3"/>
  <c r="BI123" i="3"/>
  <c r="BL124" i="3"/>
  <c r="BK124" i="3"/>
  <c r="BM124" i="3"/>
  <c r="AB125" i="3"/>
  <c r="BP125" i="3"/>
  <c r="BV125" i="3"/>
  <c r="BS125" i="3"/>
  <c r="AB127" i="3"/>
  <c r="BI128" i="3"/>
  <c r="BE128" i="3" s="1"/>
  <c r="BB133" i="3"/>
  <c r="BA133" i="3"/>
  <c r="BE140" i="3"/>
  <c r="BM140" i="3"/>
  <c r="BL140" i="3"/>
  <c r="BK140" i="3"/>
  <c r="BL145" i="3"/>
  <c r="BK145" i="3"/>
  <c r="BJ145" i="3"/>
  <c r="BE145" i="3"/>
  <c r="BG145" i="3" s="1"/>
  <c r="BM145" i="3"/>
  <c r="BF66" i="3"/>
  <c r="BF68" i="3"/>
  <c r="BF70" i="3"/>
  <c r="BX78" i="3"/>
  <c r="AE82" i="3"/>
  <c r="BI82" i="3"/>
  <c r="BE82" i="3" s="1"/>
  <c r="BS82" i="3"/>
  <c r="AE84" i="3"/>
  <c r="BI84" i="3"/>
  <c r="BS84" i="3"/>
  <c r="AE86" i="3"/>
  <c r="AA86" i="3" s="1"/>
  <c r="AC86" i="3" s="1"/>
  <c r="BI86" i="3"/>
  <c r="BJ86" i="3" s="1"/>
  <c r="BS86" i="3"/>
  <c r="BX87" i="3"/>
  <c r="AE88" i="3"/>
  <c r="BI88" i="3"/>
  <c r="BJ88" i="3" s="1"/>
  <c r="BS88" i="3"/>
  <c r="AE90" i="3"/>
  <c r="AF90" i="3" s="1"/>
  <c r="BI90" i="3"/>
  <c r="BS90" i="3"/>
  <c r="BX91" i="3"/>
  <c r="AE92" i="3"/>
  <c r="BI92" i="3"/>
  <c r="BE92" i="3" s="1"/>
  <c r="BS92" i="3"/>
  <c r="AT93" i="3"/>
  <c r="AP93" i="3" s="1"/>
  <c r="BX93" i="3"/>
  <c r="CA93" i="3" s="1"/>
  <c r="BR95" i="3"/>
  <c r="BR97" i="3"/>
  <c r="AQ101" i="3"/>
  <c r="BV101" i="3"/>
  <c r="BF102" i="3"/>
  <c r="BP102" i="3"/>
  <c r="AQ103" i="3"/>
  <c r="BV103" i="3"/>
  <c r="BR103" i="3" s="1"/>
  <c r="BF107" i="3"/>
  <c r="BP107" i="3"/>
  <c r="BR109" i="3"/>
  <c r="AQ110" i="3"/>
  <c r="BV110" i="3"/>
  <c r="BW110" i="3" s="1"/>
  <c r="AV112" i="3"/>
  <c r="BV113" i="3"/>
  <c r="BW113" i="3" s="1"/>
  <c r="BP113" i="3"/>
  <c r="BI113" i="3"/>
  <c r="BJ113" i="3" s="1"/>
  <c r="AA114" i="3"/>
  <c r="AG114" i="3"/>
  <c r="BV114" i="3"/>
  <c r="BI115" i="3"/>
  <c r="BF119" i="3"/>
  <c r="BX119" i="3"/>
  <c r="BP120" i="3"/>
  <c r="BV120" i="3"/>
  <c r="BW120" i="3" s="1"/>
  <c r="BJ121" i="3"/>
  <c r="BE121" i="3"/>
  <c r="AV121" i="3"/>
  <c r="BL121" i="3"/>
  <c r="AT122" i="3"/>
  <c r="AQ122" i="3"/>
  <c r="BP122" i="3"/>
  <c r="AE124" i="3"/>
  <c r="AF124" i="3" s="1"/>
  <c r="BV124" i="3"/>
  <c r="BN124" i="3"/>
  <c r="AW126" i="3"/>
  <c r="AV126" i="3"/>
  <c r="AP126" i="3"/>
  <c r="BN128" i="3"/>
  <c r="BI129" i="3"/>
  <c r="BE129" i="3" s="1"/>
  <c r="BG129" i="3" s="1"/>
  <c r="AU130" i="3"/>
  <c r="BI133" i="3"/>
  <c r="AN137" i="3"/>
  <c r="BJ140" i="3"/>
  <c r="BS95" i="3"/>
  <c r="AT96" i="3"/>
  <c r="AU96" i="3" s="1"/>
  <c r="BX96" i="3"/>
  <c r="BS97" i="3"/>
  <c r="AT98" i="3"/>
  <c r="BS99" i="3"/>
  <c r="BK108" i="3"/>
  <c r="BV108" i="3"/>
  <c r="BS109" i="3"/>
  <c r="BI111" i="3"/>
  <c r="BE111" i="3" s="1"/>
  <c r="BG111" i="3" s="1"/>
  <c r="AB111" i="3"/>
  <c r="BY111" i="3"/>
  <c r="BK112" i="3"/>
  <c r="AW113" i="3"/>
  <c r="AF114" i="3"/>
  <c r="AH114" i="3"/>
  <c r="BI114" i="3"/>
  <c r="BZ115" i="3"/>
  <c r="BX115" i="3"/>
  <c r="AT119" i="3"/>
  <c r="AU119" i="3" s="1"/>
  <c r="BY119" i="3"/>
  <c r="BN121" i="3"/>
  <c r="AX121" i="3"/>
  <c r="BR122" i="3"/>
  <c r="BT122" i="3" s="1"/>
  <c r="BM127" i="3"/>
  <c r="AA128" i="3"/>
  <c r="AC128" i="3" s="1"/>
  <c r="AB134" i="3"/>
  <c r="BN134" i="3"/>
  <c r="BP134" i="3"/>
  <c r="BV134" i="3"/>
  <c r="BW134" i="3" s="1"/>
  <c r="BS134" i="3"/>
  <c r="BI135" i="3"/>
  <c r="BJ135" i="3" s="1"/>
  <c r="AA140" i="3"/>
  <c r="AI140" i="3"/>
  <c r="BI151" i="3"/>
  <c r="BK167" i="3"/>
  <c r="BE167" i="3"/>
  <c r="BG167" i="3" s="1"/>
  <c r="BM167" i="3"/>
  <c r="BL167" i="3"/>
  <c r="AB74" i="3"/>
  <c r="BP74" i="3"/>
  <c r="X77" i="3"/>
  <c r="Y77" i="3" s="1"/>
  <c r="AB78" i="3"/>
  <c r="BP78" i="3"/>
  <c r="AB83" i="3"/>
  <c r="BP83" i="3"/>
  <c r="AQ84" i="3"/>
  <c r="AB85" i="3"/>
  <c r="BP85" i="3"/>
  <c r="AQ86" i="3"/>
  <c r="AB87" i="3"/>
  <c r="BP87" i="3"/>
  <c r="AQ88" i="3"/>
  <c r="AB89" i="3"/>
  <c r="BP89" i="3"/>
  <c r="AQ90" i="3"/>
  <c r="AB91" i="3"/>
  <c r="BP91" i="3"/>
  <c r="AQ92" i="3"/>
  <c r="AB93" i="3"/>
  <c r="BP93" i="3"/>
  <c r="AP95" i="3"/>
  <c r="BY96" i="3"/>
  <c r="AP99" i="3"/>
  <c r="AR99" i="3" s="1"/>
  <c r="X108" i="3"/>
  <c r="Y108" i="3" s="1"/>
  <c r="BL108" i="3"/>
  <c r="BZ111" i="3"/>
  <c r="AL112" i="3"/>
  <c r="AN112" i="3" s="1"/>
  <c r="BM112" i="3"/>
  <c r="X113" i="3"/>
  <c r="Y113" i="3" s="1"/>
  <c r="AX113" i="3"/>
  <c r="W114" i="3"/>
  <c r="AE115" i="3"/>
  <c r="BW115" i="3"/>
  <c r="BI117" i="3"/>
  <c r="BZ117" i="3"/>
  <c r="BN118" i="3"/>
  <c r="X120" i="3"/>
  <c r="Y120" i="3" s="1"/>
  <c r="BP121" i="3"/>
  <c r="BV123" i="3"/>
  <c r="BW123" i="3" s="1"/>
  <c r="BB126" i="3"/>
  <c r="BA126" i="3"/>
  <c r="AQ127" i="3"/>
  <c r="AT127" i="3"/>
  <c r="AU127" i="3" s="1"/>
  <c r="AE127" i="3"/>
  <c r="BL127" i="3"/>
  <c r="BF128" i="3"/>
  <c r="AE129" i="3"/>
  <c r="AA129" i="3" s="1"/>
  <c r="AC129" i="3" s="1"/>
  <c r="BV129" i="3"/>
  <c r="BW129" i="3" s="1"/>
  <c r="BE132" i="3"/>
  <c r="BM132" i="3"/>
  <c r="BL132" i="3"/>
  <c r="AI133" i="3"/>
  <c r="AH133" i="3"/>
  <c r="AG133" i="3"/>
  <c r="BN133" i="3"/>
  <c r="BN135" i="3"/>
  <c r="BX135" i="3"/>
  <c r="BW135" i="3"/>
  <c r="BN136" i="3"/>
  <c r="AF140" i="3"/>
  <c r="BI141" i="3"/>
  <c r="BJ141" i="3" s="1"/>
  <c r="BT147" i="3"/>
  <c r="AP148" i="3"/>
  <c r="AR148" i="3" s="1"/>
  <c r="AX148" i="3"/>
  <c r="AW148" i="3"/>
  <c r="AV148" i="3"/>
  <c r="AU148" i="3"/>
  <c r="AL96" i="3"/>
  <c r="AN96" i="3" s="1"/>
  <c r="BF96" i="3"/>
  <c r="AL98" i="3"/>
  <c r="AN98" i="3" s="1"/>
  <c r="BF98" i="3"/>
  <c r="BN103" i="3"/>
  <c r="AT108" i="3"/>
  <c r="BM108" i="3"/>
  <c r="BA109" i="3"/>
  <c r="BC109" i="3" s="1"/>
  <c r="BN110" i="3"/>
  <c r="AE111" i="3"/>
  <c r="AA111" i="3" s="1"/>
  <c r="AP114" i="3"/>
  <c r="X114" i="3"/>
  <c r="BY115" i="3"/>
  <c r="BN117" i="3"/>
  <c r="X117" i="3"/>
  <c r="Y117" i="3" s="1"/>
  <c r="BA118" i="3"/>
  <c r="BC118" i="3" s="1"/>
  <c r="BJ119" i="3"/>
  <c r="AT120" i="3"/>
  <c r="AQ120" i="3"/>
  <c r="BS121" i="3"/>
  <c r="BI122" i="3"/>
  <c r="BW122" i="3"/>
  <c r="AE125" i="3"/>
  <c r="AA125" i="3" s="1"/>
  <c r="BS127" i="3"/>
  <c r="Y129" i="3"/>
  <c r="BL130" i="3"/>
  <c r="BK130" i="3"/>
  <c r="BJ130" i="3"/>
  <c r="BE130" i="3"/>
  <c r="BG130" i="3" s="1"/>
  <c r="BN131" i="3"/>
  <c r="X131" i="3"/>
  <c r="W131" i="3"/>
  <c r="BN132" i="3"/>
  <c r="AE134" i="3"/>
  <c r="AF134" i="3" s="1"/>
  <c r="AH135" i="3"/>
  <c r="BI137" i="3"/>
  <c r="BE137" i="3" s="1"/>
  <c r="AI151" i="3"/>
  <c r="AH151" i="3"/>
  <c r="AG151" i="3"/>
  <c r="AA151" i="3"/>
  <c r="AC151" i="3" s="1"/>
  <c r="BN154" i="3"/>
  <c r="AL65" i="3"/>
  <c r="AN65" i="3" s="1"/>
  <c r="AL67" i="3"/>
  <c r="AN67" i="3" s="1"/>
  <c r="AL69" i="3"/>
  <c r="AN69" i="3" s="1"/>
  <c r="AL71" i="3"/>
  <c r="AN71" i="3" s="1"/>
  <c r="BI83" i="3"/>
  <c r="BJ83" i="3" s="1"/>
  <c r="BI85" i="3"/>
  <c r="BI87" i="3"/>
  <c r="BI89" i="3"/>
  <c r="BJ89" i="3" s="1"/>
  <c r="BI91" i="3"/>
  <c r="BJ91" i="3" s="1"/>
  <c r="BI93" i="3"/>
  <c r="BJ93" i="3" s="1"/>
  <c r="AL101" i="3"/>
  <c r="AN101" i="3" s="1"/>
  <c r="BP101" i="3"/>
  <c r="W102" i="3"/>
  <c r="Y102" i="3" s="1"/>
  <c r="BA102" i="3"/>
  <c r="BC102" i="3" s="1"/>
  <c r="BV102" i="3"/>
  <c r="AL103" i="3"/>
  <c r="AN103" i="3" s="1"/>
  <c r="BP103" i="3"/>
  <c r="W107" i="3"/>
  <c r="Y107" i="3" s="1"/>
  <c r="BA107" i="3"/>
  <c r="BC107" i="3" s="1"/>
  <c r="BV107" i="3"/>
  <c r="BW107" i="3" s="1"/>
  <c r="AA108" i="3"/>
  <c r="AC108" i="3" s="1"/>
  <c r="AL110" i="3"/>
  <c r="AN110" i="3" s="1"/>
  <c r="BP110" i="3"/>
  <c r="BP111" i="3"/>
  <c r="AB112" i="3"/>
  <c r="AP112" i="3"/>
  <c r="AR112" i="3" s="1"/>
  <c r="BP112" i="3"/>
  <c r="AA113" i="3"/>
  <c r="AC113" i="3" s="1"/>
  <c r="BN113" i="3"/>
  <c r="AU114" i="3"/>
  <c r="W115" i="3"/>
  <c r="Y115" i="3" s="1"/>
  <c r="AM118" i="3"/>
  <c r="AN118" i="3" s="1"/>
  <c r="BR119" i="3"/>
  <c r="BN119" i="3"/>
  <c r="BI120" i="3"/>
  <c r="BJ120" i="3" s="1"/>
  <c r="BV121" i="3"/>
  <c r="BN122" i="3"/>
  <c r="W122" i="3"/>
  <c r="Y122" i="3" s="1"/>
  <c r="BF122" i="3"/>
  <c r="BZ122" i="3"/>
  <c r="BC123" i="3"/>
  <c r="AU126" i="3"/>
  <c r="AT128" i="3"/>
  <c r="AP128" i="3" s="1"/>
  <c r="AQ128" i="3"/>
  <c r="AX130" i="3"/>
  <c r="AW130" i="3"/>
  <c r="AV130" i="3"/>
  <c r="AI141" i="3"/>
  <c r="AH141" i="3"/>
  <c r="AG141" i="3"/>
  <c r="AA141" i="3"/>
  <c r="AC141" i="3" s="1"/>
  <c r="BI148" i="3"/>
  <c r="AF151" i="3"/>
  <c r="AQ111" i="3"/>
  <c r="BS112" i="3"/>
  <c r="AP113" i="3"/>
  <c r="AR113" i="3" s="1"/>
  <c r="AB114" i="3"/>
  <c r="BV118" i="3"/>
  <c r="BW119" i="3"/>
  <c r="BP119" i="3"/>
  <c r="BC120" i="3"/>
  <c r="AE120" i="3"/>
  <c r="AF120" i="3" s="1"/>
  <c r="AP121" i="3"/>
  <c r="AQ121" i="3"/>
  <c r="BF121" i="3"/>
  <c r="AE122" i="3"/>
  <c r="AT123" i="3"/>
  <c r="BF123" i="3"/>
  <c r="BB124" i="3"/>
  <c r="BA124" i="3"/>
  <c r="BE124" i="3"/>
  <c r="BG124" i="3" s="1"/>
  <c r="BP126" i="3"/>
  <c r="BV126" i="3"/>
  <c r="BR126" i="3" s="1"/>
  <c r="BT126" i="3" s="1"/>
  <c r="AX126" i="3"/>
  <c r="BW128" i="3"/>
  <c r="BN130" i="3"/>
  <c r="BW130" i="3"/>
  <c r="BR132" i="3"/>
  <c r="BT132" i="3" s="1"/>
  <c r="AI137" i="3"/>
  <c r="BL138" i="3"/>
  <c r="BK138" i="3"/>
  <c r="BJ138" i="3"/>
  <c r="BE138" i="3"/>
  <c r="BG138" i="3" s="1"/>
  <c r="BM138" i="3"/>
  <c r="AF141" i="3"/>
  <c r="BF136" i="3"/>
  <c r="AT138" i="3"/>
  <c r="AU138" i="3" s="1"/>
  <c r="BN141" i="3"/>
  <c r="AE142" i="3"/>
  <c r="AA142" i="3" s="1"/>
  <c r="AC142" i="3" s="1"/>
  <c r="BS142" i="3"/>
  <c r="AT145" i="3"/>
  <c r="BN148" i="3"/>
  <c r="AE149" i="3"/>
  <c r="AA149" i="3" s="1"/>
  <c r="AC149" i="3" s="1"/>
  <c r="BS149" i="3"/>
  <c r="BN151" i="3"/>
  <c r="BI156" i="3"/>
  <c r="BJ156" i="3" s="1"/>
  <c r="AW158" i="3"/>
  <c r="BV159" i="3"/>
  <c r="BR159" i="3" s="1"/>
  <c r="BS159" i="3"/>
  <c r="BI160" i="3"/>
  <c r="BJ160" i="3" s="1"/>
  <c r="BI161" i="3"/>
  <c r="BB164" i="3"/>
  <c r="BA164" i="3"/>
  <c r="AX165" i="3"/>
  <c r="AW165" i="3"/>
  <c r="BY168" i="3"/>
  <c r="BX168" i="3"/>
  <c r="BR168" i="3"/>
  <c r="AE171" i="3"/>
  <c r="AF171" i="3" s="1"/>
  <c r="AB171" i="3"/>
  <c r="BN171" i="3"/>
  <c r="BI176" i="3"/>
  <c r="BJ176" i="3" s="1"/>
  <c r="AA177" i="3"/>
  <c r="AC177" i="3" s="1"/>
  <c r="AI177" i="3"/>
  <c r="AH177" i="3"/>
  <c r="AG177" i="3"/>
  <c r="BP177" i="3"/>
  <c r="BV177" i="3"/>
  <c r="AA182" i="3"/>
  <c r="AC182" i="3" s="1"/>
  <c r="BI187" i="3"/>
  <c r="AE131" i="3"/>
  <c r="AF131" i="3" s="1"/>
  <c r="BI131" i="3"/>
  <c r="BE131" i="3" s="1"/>
  <c r="BG131" i="3" s="1"/>
  <c r="BS131" i="3"/>
  <c r="X132" i="3"/>
  <c r="Y132" i="3" s="1"/>
  <c r="AL133" i="3"/>
  <c r="AN133" i="3" s="1"/>
  <c r="BF133" i="3"/>
  <c r="BZ133" i="3"/>
  <c r="AT135" i="3"/>
  <c r="AU135" i="3" s="1"/>
  <c r="BV137" i="3"/>
  <c r="BR137" i="3" s="1"/>
  <c r="BT137" i="3" s="1"/>
  <c r="BN138" i="3"/>
  <c r="AE139" i="3"/>
  <c r="AA139" i="3" s="1"/>
  <c r="AC139" i="3" s="1"/>
  <c r="BI139" i="3"/>
  <c r="BJ139" i="3" s="1"/>
  <c r="BS139" i="3"/>
  <c r="X140" i="3"/>
  <c r="AL141" i="3"/>
  <c r="AN141" i="3" s="1"/>
  <c r="BF141" i="3"/>
  <c r="BN145" i="3"/>
  <c r="AE146" i="3"/>
  <c r="AF146" i="3" s="1"/>
  <c r="BI146" i="3"/>
  <c r="BE146" i="3" s="1"/>
  <c r="BG146" i="3" s="1"/>
  <c r="BS146" i="3"/>
  <c r="X147" i="3"/>
  <c r="Y147" i="3" s="1"/>
  <c r="BW147" i="3"/>
  <c r="AL148" i="3"/>
  <c r="AN148" i="3" s="1"/>
  <c r="BF148" i="3"/>
  <c r="AL151" i="3"/>
  <c r="AN151" i="3" s="1"/>
  <c r="BF151" i="3"/>
  <c r="BZ151" i="3"/>
  <c r="BI153" i="3"/>
  <c r="BJ153" i="3" s="1"/>
  <c r="AE158" i="3"/>
  <c r="BN160" i="3"/>
  <c r="BI163" i="3"/>
  <c r="BE163" i="3" s="1"/>
  <c r="BG163" i="3" s="1"/>
  <c r="AL163" i="3"/>
  <c r="AN163" i="3" s="1"/>
  <c r="BI164" i="3"/>
  <c r="BB166" i="3"/>
  <c r="BA166" i="3"/>
  <c r="AG167" i="3"/>
  <c r="AI167" i="3"/>
  <c r="BI169" i="3"/>
  <c r="BE169" i="3" s="1"/>
  <c r="BI173" i="3"/>
  <c r="BJ173" i="3" s="1"/>
  <c r="BI174" i="3"/>
  <c r="BJ174" i="3" s="1"/>
  <c r="BN176" i="3"/>
  <c r="AF178" i="3"/>
  <c r="AI185" i="3"/>
  <c r="AH185" i="3"/>
  <c r="AG185" i="3"/>
  <c r="AA185" i="3"/>
  <c r="AC185" i="3" s="1"/>
  <c r="BI186" i="3"/>
  <c r="BN188" i="3"/>
  <c r="BE192" i="3"/>
  <c r="BG192" i="3" s="1"/>
  <c r="BM192" i="3"/>
  <c r="BL192" i="3"/>
  <c r="BK192" i="3"/>
  <c r="BJ192" i="3"/>
  <c r="BI193" i="3"/>
  <c r="BJ193" i="3" s="1"/>
  <c r="AB124" i="3"/>
  <c r="BP124" i="3"/>
  <c r="W126" i="3"/>
  <c r="Y126" i="3" s="1"/>
  <c r="AQ126" i="3"/>
  <c r="AB130" i="3"/>
  <c r="BP130" i="3"/>
  <c r="AT132" i="3"/>
  <c r="AP132" i="3" s="1"/>
  <c r="AR132" i="3" s="1"/>
  <c r="BR133" i="3"/>
  <c r="BT133" i="3" s="1"/>
  <c r="W134" i="3"/>
  <c r="Y134" i="3" s="1"/>
  <c r="AQ134" i="3"/>
  <c r="BA134" i="3"/>
  <c r="BC134" i="3" s="1"/>
  <c r="BI136" i="3"/>
  <c r="BJ136" i="3" s="1"/>
  <c r="AB138" i="3"/>
  <c r="BP138" i="3"/>
  <c r="AT140" i="3"/>
  <c r="BX140" i="3"/>
  <c r="W142" i="3"/>
  <c r="Y142" i="3" s="1"/>
  <c r="AQ142" i="3"/>
  <c r="BA142" i="3"/>
  <c r="BC142" i="3" s="1"/>
  <c r="BV142" i="3"/>
  <c r="AB145" i="3"/>
  <c r="BP145" i="3"/>
  <c r="AT147" i="3"/>
  <c r="BX147" i="3"/>
  <c r="W149" i="3"/>
  <c r="Y149" i="3" s="1"/>
  <c r="AQ149" i="3"/>
  <c r="BA149" i="3"/>
  <c r="BC149" i="3" s="1"/>
  <c r="BV149" i="3"/>
  <c r="BW149" i="3" s="1"/>
  <c r="BR151" i="3"/>
  <c r="BT151" i="3" s="1"/>
  <c r="BP152" i="3"/>
  <c r="BI152" i="3"/>
  <c r="BV152" i="3"/>
  <c r="BW152" i="3" s="1"/>
  <c r="AM156" i="3"/>
  <c r="AN156" i="3" s="1"/>
  <c r="BP159" i="3"/>
  <c r="AE160" i="3"/>
  <c r="AF160" i="3" s="1"/>
  <c r="BW160" i="3"/>
  <c r="BP160" i="3"/>
  <c r="AE161" i="3"/>
  <c r="AF161" i="3" s="1"/>
  <c r="BV161" i="3"/>
  <c r="BP161" i="3"/>
  <c r="BN163" i="3"/>
  <c r="BJ166" i="3"/>
  <c r="AQ167" i="3"/>
  <c r="AT167" i="3"/>
  <c r="AU167" i="3" s="1"/>
  <c r="AH167" i="3"/>
  <c r="BN169" i="3"/>
  <c r="BN173" i="3"/>
  <c r="BF176" i="3"/>
  <c r="BN180" i="3"/>
  <c r="AF185" i="3"/>
  <c r="AI187" i="3"/>
  <c r="BI189" i="3"/>
  <c r="BE189" i="3" s="1"/>
  <c r="AN190" i="3"/>
  <c r="AL127" i="3"/>
  <c r="AN127" i="3" s="1"/>
  <c r="AT129" i="3"/>
  <c r="BV131" i="3"/>
  <c r="AB135" i="3"/>
  <c r="AL135" i="3"/>
  <c r="AN135" i="3" s="1"/>
  <c r="BP135" i="3"/>
  <c r="AP136" i="3"/>
  <c r="AT137" i="3"/>
  <c r="W139" i="3"/>
  <c r="BV139" i="3"/>
  <c r="W146" i="3"/>
  <c r="BV146" i="3"/>
  <c r="BY147" i="3"/>
  <c r="BA153" i="3"/>
  <c r="BC153" i="3" s="1"/>
  <c r="BN153" i="3"/>
  <c r="BI154" i="3"/>
  <c r="BE154" i="3" s="1"/>
  <c r="BG154" i="3" s="1"/>
  <c r="BX154" i="3"/>
  <c r="BW154" i="3"/>
  <c r="W156" i="3"/>
  <c r="AT159" i="3"/>
  <c r="AU159" i="3" s="1"/>
  <c r="AQ159" i="3"/>
  <c r="AB159" i="3"/>
  <c r="AI163" i="3"/>
  <c r="AH163" i="3"/>
  <c r="BP163" i="3"/>
  <c r="BV164" i="3"/>
  <c r="BW164" i="3" s="1"/>
  <c r="BP164" i="3"/>
  <c r="BI165" i="3"/>
  <c r="BJ165" i="3" s="1"/>
  <c r="AL165" i="3"/>
  <c r="AN165" i="3" s="1"/>
  <c r="BN165" i="3"/>
  <c r="BP166" i="3"/>
  <c r="BV166" i="3"/>
  <c r="BW166" i="3" s="1"/>
  <c r="BV169" i="3"/>
  <c r="BW169" i="3" s="1"/>
  <c r="AQ171" i="3"/>
  <c r="AT171" i="3"/>
  <c r="AU171" i="3" s="1"/>
  <c r="BI172" i="3"/>
  <c r="BJ172" i="3" s="1"/>
  <c r="BP173" i="3"/>
  <c r="BV173" i="3"/>
  <c r="AX177" i="3"/>
  <c r="AW177" i="3"/>
  <c r="AV177" i="3"/>
  <c r="AI180" i="3"/>
  <c r="AH180" i="3"/>
  <c r="BR180" i="3"/>
  <c r="BT180" i="3" s="1"/>
  <c r="BZ180" i="3"/>
  <c r="AG193" i="3"/>
  <c r="AI193" i="3"/>
  <c r="AH193" i="3"/>
  <c r="BF118" i="3"/>
  <c r="BN123" i="3"/>
  <c r="BS124" i="3"/>
  <c r="W128" i="3"/>
  <c r="Y128" i="3" s="1"/>
  <c r="BN129" i="3"/>
  <c r="BS130" i="3"/>
  <c r="BF132" i="3"/>
  <c r="W136" i="3"/>
  <c r="Y136" i="3" s="1"/>
  <c r="AQ136" i="3"/>
  <c r="AA137" i="3"/>
  <c r="AC137" i="3" s="1"/>
  <c r="BN137" i="3"/>
  <c r="BS138" i="3"/>
  <c r="X139" i="3"/>
  <c r="AL140" i="3"/>
  <c r="AN140" i="3" s="1"/>
  <c r="BF140" i="3"/>
  <c r="BS145" i="3"/>
  <c r="X146" i="3"/>
  <c r="AL147" i="3"/>
  <c r="AN147" i="3" s="1"/>
  <c r="BF147" i="3"/>
  <c r="BZ147" i="3"/>
  <c r="W152" i="3"/>
  <c r="Y152" i="3" s="1"/>
  <c r="BY154" i="3"/>
  <c r="X156" i="3"/>
  <c r="BP158" i="3"/>
  <c r="BR160" i="3"/>
  <c r="BT160" i="3" s="1"/>
  <c r="BN161" i="3"/>
  <c r="AT168" i="3"/>
  <c r="AP168" i="3" s="1"/>
  <c r="AQ168" i="3"/>
  <c r="BN172" i="3"/>
  <c r="BY172" i="3"/>
  <c r="AU177" i="3"/>
  <c r="AU178" i="3"/>
  <c r="AF180" i="3"/>
  <c r="AT182" i="3"/>
  <c r="AU182" i="3" s="1"/>
  <c r="AW185" i="3"/>
  <c r="AV185" i="3"/>
  <c r="AG189" i="3"/>
  <c r="AT131" i="3"/>
  <c r="AU131" i="3" s="1"/>
  <c r="BS135" i="3"/>
  <c r="BF137" i="3"/>
  <c r="AT139" i="3"/>
  <c r="AU139" i="3" s="1"/>
  <c r="BA141" i="3"/>
  <c r="BC141" i="3" s="1"/>
  <c r="BN142" i="3"/>
  <c r="AT146" i="3"/>
  <c r="AU146" i="3" s="1"/>
  <c r="BA148" i="3"/>
  <c r="BC148" i="3" s="1"/>
  <c r="BN149" i="3"/>
  <c r="BA151" i="3"/>
  <c r="BC151" i="3" s="1"/>
  <c r="BZ153" i="3"/>
  <c r="BY153" i="3"/>
  <c r="AI154" i="3"/>
  <c r="AH154" i="3"/>
  <c r="AT156" i="3"/>
  <c r="AP156" i="3" s="1"/>
  <c r="AR156" i="3" s="1"/>
  <c r="BI157" i="3"/>
  <c r="BJ157" i="3" s="1"/>
  <c r="BX157" i="3"/>
  <c r="BW157" i="3"/>
  <c r="AE159" i="3"/>
  <c r="AA159" i="3" s="1"/>
  <c r="AX161" i="3"/>
  <c r="AW161" i="3"/>
  <c r="BN164" i="3"/>
  <c r="AU165" i="3"/>
  <c r="BX165" i="3"/>
  <c r="BW165" i="3"/>
  <c r="BR165" i="3"/>
  <c r="BT165" i="3" s="1"/>
  <c r="BJ167" i="3"/>
  <c r="BN179" i="3"/>
  <c r="X179" i="3"/>
  <c r="W179" i="3"/>
  <c r="BI179" i="3"/>
  <c r="BJ179" i="3" s="1"/>
  <c r="AM180" i="3"/>
  <c r="AL180" i="3"/>
  <c r="BI190" i="3"/>
  <c r="BJ190" i="3" s="1"/>
  <c r="W124" i="3"/>
  <c r="Y124" i="3" s="1"/>
  <c r="BA130" i="3"/>
  <c r="BC130" i="3" s="1"/>
  <c r="BP142" i="3"/>
  <c r="BP149" i="3"/>
  <c r="BA152" i="3"/>
  <c r="BC152" i="3" s="1"/>
  <c r="BN152" i="3"/>
  <c r="AQ153" i="3"/>
  <c r="BW153" i="3"/>
  <c r="AF154" i="3"/>
  <c r="BY157" i="3"/>
  <c r="BI159" i="3"/>
  <c r="BJ159" i="3" s="1"/>
  <c r="AT164" i="3"/>
  <c r="AV165" i="3"/>
  <c r="BY165" i="3"/>
  <c r="Y167" i="3"/>
  <c r="BV167" i="3"/>
  <c r="BR167" i="3" s="1"/>
  <c r="BT167" i="3" s="1"/>
  <c r="BP167" i="3"/>
  <c r="BW168" i="3"/>
  <c r="BI171" i="3"/>
  <c r="BJ171" i="3" s="1"/>
  <c r="AX173" i="3"/>
  <c r="AW173" i="3"/>
  <c r="AV173" i="3"/>
  <c r="BI177" i="3"/>
  <c r="BE177" i="3" s="1"/>
  <c r="AP177" i="3"/>
  <c r="AR177" i="3" s="1"/>
  <c r="BI178" i="3"/>
  <c r="BJ178" i="3" s="1"/>
  <c r="AG180" i="3"/>
  <c r="BI182" i="3"/>
  <c r="BJ182" i="3" s="1"/>
  <c r="BI191" i="3"/>
  <c r="AW192" i="3"/>
  <c r="AV192" i="3"/>
  <c r="AX192" i="3"/>
  <c r="AU192" i="3"/>
  <c r="BX153" i="3"/>
  <c r="BZ156" i="3"/>
  <c r="AI157" i="3"/>
  <c r="AH157" i="3"/>
  <c r="AN157" i="3"/>
  <c r="BF157" i="3"/>
  <c r="BZ157" i="3"/>
  <c r="AM158" i="3"/>
  <c r="AL158" i="3"/>
  <c r="BN159" i="3"/>
  <c r="W159" i="3"/>
  <c r="Y159" i="3" s="1"/>
  <c r="BF160" i="3"/>
  <c r="BB161" i="3"/>
  <c r="BA161" i="3"/>
  <c r="BZ165" i="3"/>
  <c r="AW166" i="3"/>
  <c r="AV166" i="3"/>
  <c r="AP166" i="3"/>
  <c r="AR166" i="3" s="1"/>
  <c r="AB167" i="3"/>
  <c r="BN167" i="3"/>
  <c r="AA167" i="3"/>
  <c r="BI168" i="3"/>
  <c r="BJ168" i="3" s="1"/>
  <c r="BZ168" i="3"/>
  <c r="BF169" i="3"/>
  <c r="BZ171" i="3"/>
  <c r="BY171" i="3"/>
  <c r="BX171" i="3"/>
  <c r="BN177" i="3"/>
  <c r="AP178" i="3"/>
  <c r="AX178" i="3"/>
  <c r="AW178" i="3"/>
  <c r="AV178" i="3"/>
  <c r="AI184" i="3"/>
  <c r="AH184" i="3"/>
  <c r="AG184" i="3"/>
  <c r="BI185" i="3"/>
  <c r="AX189" i="3"/>
  <c r="AW189" i="3"/>
  <c r="AH190" i="3"/>
  <c r="AG190" i="3"/>
  <c r="AA190" i="3"/>
  <c r="AC190" i="3" s="1"/>
  <c r="AI190" i="3"/>
  <c r="BX191" i="3"/>
  <c r="BZ191" i="3"/>
  <c r="BY191" i="3"/>
  <c r="BN185" i="3"/>
  <c r="AE186" i="3"/>
  <c r="AF186" i="3" s="1"/>
  <c r="BS186" i="3"/>
  <c r="BF188" i="3"/>
  <c r="AT190" i="3"/>
  <c r="BN190" i="3"/>
  <c r="BW191" i="3"/>
  <c r="BW193" i="3"/>
  <c r="AA199" i="3"/>
  <c r="AC199" i="3" s="1"/>
  <c r="AI199" i="3"/>
  <c r="AT207" i="3"/>
  <c r="AQ207" i="3"/>
  <c r="AI212" i="3"/>
  <c r="AH212" i="3"/>
  <c r="AG212" i="3"/>
  <c r="BP215" i="3"/>
  <c r="BV215" i="3"/>
  <c r="BR215" i="3" s="1"/>
  <c r="BI219" i="3"/>
  <c r="BE219" i="3" s="1"/>
  <c r="BZ221" i="3"/>
  <c r="BY221" i="3"/>
  <c r="BX221" i="3"/>
  <c r="BZ223" i="3"/>
  <c r="BY223" i="3"/>
  <c r="BY226" i="3"/>
  <c r="BX226" i="3"/>
  <c r="BW226" i="3"/>
  <c r="AM228" i="3"/>
  <c r="AL228" i="3"/>
  <c r="BM232" i="3"/>
  <c r="BE232" i="3"/>
  <c r="BG232" i="3" s="1"/>
  <c r="BL232" i="3"/>
  <c r="BK232" i="3"/>
  <c r="AG247" i="3"/>
  <c r="AT265" i="3"/>
  <c r="BN174" i="3"/>
  <c r="BN178" i="3"/>
  <c r="AE179" i="3"/>
  <c r="AF179" i="3" s="1"/>
  <c r="BS179" i="3"/>
  <c r="X180" i="3"/>
  <c r="Y180" i="3" s="1"/>
  <c r="BN182" i="3"/>
  <c r="AE183" i="3"/>
  <c r="AA183" i="3" s="1"/>
  <c r="AC183" i="3" s="1"/>
  <c r="BI183" i="3"/>
  <c r="BS183" i="3"/>
  <c r="X184" i="3"/>
  <c r="Y184" i="3" s="1"/>
  <c r="BW184" i="3"/>
  <c r="AL185" i="3"/>
  <c r="AN185" i="3" s="1"/>
  <c r="BF185" i="3"/>
  <c r="BZ185" i="3"/>
  <c r="AT187" i="3"/>
  <c r="AU187" i="3" s="1"/>
  <c r="BV189" i="3"/>
  <c r="BP190" i="3"/>
  <c r="AL191" i="3"/>
  <c r="AN191" i="3" s="1"/>
  <c r="AF193" i="3"/>
  <c r="BX193" i="3"/>
  <c r="BN194" i="3"/>
  <c r="BV199" i="3"/>
  <c r="BR199" i="3" s="1"/>
  <c r="BT199" i="3" s="1"/>
  <c r="BN206" i="3"/>
  <c r="BV206" i="3"/>
  <c r="BR206" i="3" s="1"/>
  <c r="AB215" i="3"/>
  <c r="BN215" i="3"/>
  <c r="BE215" i="3"/>
  <c r="BM215" i="3"/>
  <c r="BL215" i="3"/>
  <c r="BK215" i="3"/>
  <c r="AG221" i="3"/>
  <c r="AA221" i="3"/>
  <c r="AI221" i="3"/>
  <c r="BI222" i="3"/>
  <c r="BJ222" i="3" s="1"/>
  <c r="AG223" i="3"/>
  <c r="BW223" i="3"/>
  <c r="BJ232" i="3"/>
  <c r="BE237" i="3"/>
  <c r="BG237" i="3" s="1"/>
  <c r="BM237" i="3"/>
  <c r="BL237" i="3"/>
  <c r="BK237" i="3"/>
  <c r="BJ237" i="3"/>
  <c r="BF161" i="3"/>
  <c r="BF164" i="3"/>
  <c r="AE168" i="3"/>
  <c r="BS168" i="3"/>
  <c r="AE172" i="3"/>
  <c r="BS172" i="3"/>
  <c r="BF174" i="3"/>
  <c r="BP174" i="3"/>
  <c r="AE176" i="3"/>
  <c r="AF176" i="3" s="1"/>
  <c r="BS176" i="3"/>
  <c r="BF178" i="3"/>
  <c r="BP178" i="3"/>
  <c r="AT180" i="3"/>
  <c r="AU180" i="3" s="1"/>
  <c r="BF182" i="3"/>
  <c r="BP182" i="3"/>
  <c r="AT184" i="3"/>
  <c r="AP184" i="3" s="1"/>
  <c r="AR184" i="3" s="1"/>
  <c r="BX184" i="3"/>
  <c r="BR185" i="3"/>
  <c r="BT185" i="3" s="1"/>
  <c r="BA186" i="3"/>
  <c r="BC186" i="3" s="1"/>
  <c r="BV186" i="3"/>
  <c r="BR186" i="3" s="1"/>
  <c r="BN187" i="3"/>
  <c r="AE188" i="3"/>
  <c r="BI188" i="3"/>
  <c r="BE188" i="3" s="1"/>
  <c r="BS188" i="3"/>
  <c r="BF190" i="3"/>
  <c r="BN191" i="3"/>
  <c r="AM192" i="3"/>
  <c r="AL192" i="3"/>
  <c r="BY193" i="3"/>
  <c r="AB194" i="3"/>
  <c r="AT194" i="3"/>
  <c r="AP194" i="3" s="1"/>
  <c r="AR194" i="3" s="1"/>
  <c r="BI194" i="3"/>
  <c r="BJ194" i="3" s="1"/>
  <c r="BV194" i="3"/>
  <c r="BR194" i="3" s="1"/>
  <c r="BT194" i="3" s="1"/>
  <c r="AP195" i="3"/>
  <c r="AR195" i="3" s="1"/>
  <c r="AX195" i="3"/>
  <c r="AU195" i="3"/>
  <c r="BN195" i="3"/>
  <c r="BV197" i="3"/>
  <c r="BR197" i="3" s="1"/>
  <c r="BS197" i="3"/>
  <c r="BP197" i="3"/>
  <c r="AM199" i="3"/>
  <c r="AL199" i="3"/>
  <c r="BN202" i="3"/>
  <c r="X202" i="3"/>
  <c r="W202" i="3"/>
  <c r="BI202" i="3"/>
  <c r="BJ202" i="3" s="1"/>
  <c r="BI203" i="3"/>
  <c r="BE203" i="3" s="1"/>
  <c r="BS215" i="3"/>
  <c r="BP219" i="3"/>
  <c r="BV219" i="3"/>
  <c r="BR219" i="3" s="1"/>
  <c r="BT219" i="3" s="1"/>
  <c r="AF221" i="3"/>
  <c r="BW221" i="3"/>
  <c r="AF223" i="3"/>
  <c r="BZ226" i="3"/>
  <c r="AW227" i="3"/>
  <c r="AV227" i="3"/>
  <c r="AU227" i="3"/>
  <c r="AP227" i="3"/>
  <c r="AR227" i="3" s="1"/>
  <c r="AI227" i="3"/>
  <c r="AH227" i="3"/>
  <c r="AG227" i="3"/>
  <c r="BN229" i="3"/>
  <c r="BP230" i="3"/>
  <c r="BV230" i="3"/>
  <c r="BR230" i="3" s="1"/>
  <c r="BC230" i="3"/>
  <c r="AQ233" i="3"/>
  <c r="AT233" i="3"/>
  <c r="AP233" i="3" s="1"/>
  <c r="BB236" i="3"/>
  <c r="BA236" i="3"/>
  <c r="BP237" i="3"/>
  <c r="BV237" i="3"/>
  <c r="BW237" i="3" s="1"/>
  <c r="BS237" i="3"/>
  <c r="BP171" i="3"/>
  <c r="AP172" i="3"/>
  <c r="BV179" i="3"/>
  <c r="BW179" i="3" s="1"/>
  <c r="AA180" i="3"/>
  <c r="W183" i="3"/>
  <c r="BA183" i="3"/>
  <c r="BC183" i="3" s="1"/>
  <c r="BV183" i="3"/>
  <c r="AA184" i="3"/>
  <c r="BY184" i="3"/>
  <c r="AB187" i="3"/>
  <c r="BP187" i="3"/>
  <c r="BP191" i="3"/>
  <c r="BA192" i="3"/>
  <c r="BC192" i="3" s="1"/>
  <c r="AQ193" i="3"/>
  <c r="AH194" i="3"/>
  <c r="AV195" i="3"/>
  <c r="AQ201" i="3"/>
  <c r="BP202" i="3"/>
  <c r="AB206" i="3"/>
  <c r="BI207" i="3"/>
  <c r="BE207" i="3" s="1"/>
  <c r="BN208" i="3"/>
  <c r="AU208" i="3"/>
  <c r="AX212" i="3"/>
  <c r="BB214" i="3"/>
  <c r="BA214" i="3"/>
  <c r="BN219" i="3"/>
  <c r="AH221" i="3"/>
  <c r="AA222" i="3"/>
  <c r="AC222" i="3" s="1"/>
  <c r="AI222" i="3"/>
  <c r="AH222" i="3"/>
  <c r="AG222" i="3"/>
  <c r="BP222" i="3"/>
  <c r="BV222" i="3"/>
  <c r="BR222" i="3" s="1"/>
  <c r="BT222" i="3" s="1"/>
  <c r="BX223" i="3"/>
  <c r="AB230" i="3"/>
  <c r="BN230" i="3"/>
  <c r="BI230" i="3"/>
  <c r="AT234" i="3"/>
  <c r="AU234" i="3" s="1"/>
  <c r="BI238" i="3"/>
  <c r="BJ238" i="3" s="1"/>
  <c r="BN238" i="3"/>
  <c r="AT258" i="3"/>
  <c r="AU258" i="3" s="1"/>
  <c r="BN258" i="3"/>
  <c r="AB153" i="3"/>
  <c r="BP153" i="3"/>
  <c r="AB156" i="3"/>
  <c r="BP156" i="3"/>
  <c r="AA163" i="3"/>
  <c r="AP165" i="3"/>
  <c r="W168" i="3"/>
  <c r="Y168" i="3" s="1"/>
  <c r="BR171" i="3"/>
  <c r="W172" i="3"/>
  <c r="Y172" i="3" s="1"/>
  <c r="AQ172" i="3"/>
  <c r="W176" i="3"/>
  <c r="Y176" i="3" s="1"/>
  <c r="AQ176" i="3"/>
  <c r="AB180" i="3"/>
  <c r="BP180" i="3"/>
  <c r="X183" i="3"/>
  <c r="AB184" i="3"/>
  <c r="AL184" i="3"/>
  <c r="AN184" i="3" s="1"/>
  <c r="BP184" i="3"/>
  <c r="BZ184" i="3"/>
  <c r="W188" i="3"/>
  <c r="Y188" i="3" s="1"/>
  <c r="AQ188" i="3"/>
  <c r="AA189" i="3"/>
  <c r="AC189" i="3" s="1"/>
  <c r="AP191" i="3"/>
  <c r="AR191" i="3" s="1"/>
  <c r="BR191" i="3"/>
  <c r="AP192" i="3"/>
  <c r="BN192" i="3"/>
  <c r="AA193" i="3"/>
  <c r="BB193" i="3"/>
  <c r="BC193" i="3" s="1"/>
  <c r="BN193" i="3"/>
  <c r="W194" i="3"/>
  <c r="Y194" i="3" s="1"/>
  <c r="AW195" i="3"/>
  <c r="BR195" i="3"/>
  <c r="BT195" i="3" s="1"/>
  <c r="AF199" i="3"/>
  <c r="AT201" i="3"/>
  <c r="AP201" i="3" s="1"/>
  <c r="BN201" i="3"/>
  <c r="AE203" i="3"/>
  <c r="AQ203" i="3"/>
  <c r="AG205" i="3"/>
  <c r="AI205" i="3"/>
  <c r="BZ205" i="3"/>
  <c r="BX205" i="3"/>
  <c r="AE206" i="3"/>
  <c r="AF206" i="3" s="1"/>
  <c r="BF206" i="3"/>
  <c r="BN209" i="3"/>
  <c r="X209" i="3"/>
  <c r="W209" i="3"/>
  <c r="BI209" i="3"/>
  <c r="BJ209" i="3" s="1"/>
  <c r="BP212" i="3"/>
  <c r="BV212" i="3"/>
  <c r="BC212" i="3"/>
  <c r="AE215" i="3"/>
  <c r="AA215" i="3" s="1"/>
  <c r="AQ221" i="3"/>
  <c r="BN221" i="3"/>
  <c r="AT221" i="3"/>
  <c r="AP221" i="3" s="1"/>
  <c r="BN222" i="3"/>
  <c r="BL228" i="3"/>
  <c r="BI229" i="3"/>
  <c r="BJ229" i="3" s="1"/>
  <c r="AT229" i="3"/>
  <c r="BS230" i="3"/>
  <c r="AI253" i="3"/>
  <c r="BP253" i="3"/>
  <c r="BV253" i="3"/>
  <c r="BR253" i="3" s="1"/>
  <c r="BT253" i="3" s="1"/>
  <c r="BS171" i="3"/>
  <c r="BF173" i="3"/>
  <c r="BF177" i="3"/>
  <c r="AT179" i="3"/>
  <c r="AT183" i="3"/>
  <c r="AU183" i="3" s="1"/>
  <c r="BA185" i="3"/>
  <c r="BC185" i="3" s="1"/>
  <c r="BN186" i="3"/>
  <c r="BS187" i="3"/>
  <c r="BF189" i="3"/>
  <c r="AE191" i="3"/>
  <c r="BF191" i="3"/>
  <c r="AE192" i="3"/>
  <c r="AB193" i="3"/>
  <c r="BP193" i="3"/>
  <c r="BI195" i="3"/>
  <c r="BJ195" i="3" s="1"/>
  <c r="AQ197" i="3"/>
  <c r="AG199" i="3"/>
  <c r="BW201" i="3"/>
  <c r="BI206" i="3"/>
  <c r="AG207" i="3"/>
  <c r="BP207" i="3"/>
  <c r="BV207" i="3"/>
  <c r="BW207" i="3" s="1"/>
  <c r="BI208" i="3"/>
  <c r="BE208" i="3" s="1"/>
  <c r="BF208" i="3"/>
  <c r="AP208" i="3"/>
  <c r="AR208" i="3" s="1"/>
  <c r="AX208" i="3"/>
  <c r="AW208" i="3"/>
  <c r="AV208" i="3"/>
  <c r="AB212" i="3"/>
  <c r="BN212" i="3"/>
  <c r="AA212" i="3"/>
  <c r="AX219" i="3"/>
  <c r="AW219" i="3"/>
  <c r="AV219" i="3"/>
  <c r="BN223" i="3"/>
  <c r="BN228" i="3"/>
  <c r="AG232" i="3"/>
  <c r="AF232" i="3"/>
  <c r="BN239" i="3"/>
  <c r="X239" i="3"/>
  <c r="W239" i="3"/>
  <c r="BI250" i="3"/>
  <c r="BE250" i="3" s="1"/>
  <c r="W161" i="3"/>
  <c r="Y161" i="3" s="1"/>
  <c r="W164" i="3"/>
  <c r="Y164" i="3" s="1"/>
  <c r="AL166" i="3"/>
  <c r="AN166" i="3" s="1"/>
  <c r="W174" i="3"/>
  <c r="Y174" i="3" s="1"/>
  <c r="BA174" i="3"/>
  <c r="BC174" i="3" s="1"/>
  <c r="BV174" i="3"/>
  <c r="W178" i="3"/>
  <c r="Y178" i="3" s="1"/>
  <c r="BA178" i="3"/>
  <c r="BC178" i="3" s="1"/>
  <c r="BV178" i="3"/>
  <c r="BW178" i="3" s="1"/>
  <c r="BI180" i="3"/>
  <c r="BJ180" i="3" s="1"/>
  <c r="BA182" i="3"/>
  <c r="BC182" i="3" s="1"/>
  <c r="BV182" i="3"/>
  <c r="BI184" i="3"/>
  <c r="BW185" i="3"/>
  <c r="AL186" i="3"/>
  <c r="AN186" i="3" s="1"/>
  <c r="BP186" i="3"/>
  <c r="BA190" i="3"/>
  <c r="BC190" i="3" s="1"/>
  <c r="AU191" i="3"/>
  <c r="BR193" i="3"/>
  <c r="BY195" i="3"/>
  <c r="BN198" i="3"/>
  <c r="X198" i="3"/>
  <c r="W198" i="3"/>
  <c r="BI198" i="3"/>
  <c r="BJ198" i="3" s="1"/>
  <c r="BI199" i="3"/>
  <c r="AH199" i="3"/>
  <c r="BB201" i="3"/>
  <c r="BC201" i="3" s="1"/>
  <c r="BX201" i="3"/>
  <c r="AM203" i="3"/>
  <c r="AL203" i="3"/>
  <c r="BP206" i="3"/>
  <c r="BN207" i="3"/>
  <c r="BZ208" i="3"/>
  <c r="BY208" i="3"/>
  <c r="AF212" i="3"/>
  <c r="AU219" i="3"/>
  <c r="AW222" i="3"/>
  <c r="BP227" i="3"/>
  <c r="BV227" i="3"/>
  <c r="BW227" i="3" s="1"/>
  <c r="AH229" i="3"/>
  <c r="AG229" i="3"/>
  <c r="AA229" i="3"/>
  <c r="AE230" i="3"/>
  <c r="AF230" i="3" s="1"/>
  <c r="AB245" i="3"/>
  <c r="BN245" i="3"/>
  <c r="AE245" i="3"/>
  <c r="AF245" i="3" s="1"/>
  <c r="BP245" i="3"/>
  <c r="BV245" i="3"/>
  <c r="BR245" i="3" s="1"/>
  <c r="BS245" i="3"/>
  <c r="BP192" i="3"/>
  <c r="BV192" i="3"/>
  <c r="BW192" i="3" s="1"/>
  <c r="AT193" i="3"/>
  <c r="BS193" i="3"/>
  <c r="BF195" i="3"/>
  <c r="BZ195" i="3"/>
  <c r="AE197" i="3"/>
  <c r="AF197" i="3" s="1"/>
  <c r="AT197" i="3"/>
  <c r="AP197" i="3" s="1"/>
  <c r="BW198" i="3"/>
  <c r="BP198" i="3"/>
  <c r="BY201" i="3"/>
  <c r="AE202" i="3"/>
  <c r="AF202" i="3" s="1"/>
  <c r="BC203" i="3"/>
  <c r="AQ205" i="3"/>
  <c r="AT205" i="3"/>
  <c r="AU205" i="3" s="1"/>
  <c r="BB205" i="3"/>
  <c r="BC205" i="3" s="1"/>
  <c r="BS206" i="3"/>
  <c r="AH208" i="3"/>
  <c r="AG208" i="3"/>
  <c r="AA208" i="3"/>
  <c r="AC208" i="3" s="1"/>
  <c r="BW208" i="3"/>
  <c r="BJ215" i="3"/>
  <c r="AP219" i="3"/>
  <c r="BI221" i="3"/>
  <c r="AU222" i="3"/>
  <c r="AF222" i="3"/>
  <c r="BI223" i="3"/>
  <c r="BE223" i="3" s="1"/>
  <c r="AT223" i="3"/>
  <c r="AU223" i="3" s="1"/>
  <c r="BI226" i="3"/>
  <c r="AB227" i="3"/>
  <c r="BN227" i="3"/>
  <c r="AA227" i="3"/>
  <c r="BI227" i="3"/>
  <c r="AF228" i="3"/>
  <c r="AF229" i="3"/>
  <c r="X244" i="3"/>
  <c r="W244" i="3"/>
  <c r="BN244" i="3"/>
  <c r="AE209" i="3"/>
  <c r="BS209" i="3"/>
  <c r="BF214" i="3"/>
  <c r="AQ219" i="3"/>
  <c r="AQ222" i="3"/>
  <c r="BR226" i="3"/>
  <c r="BB234" i="3"/>
  <c r="BA234" i="3"/>
  <c r="BI236" i="3"/>
  <c r="BJ236" i="3" s="1"/>
  <c r="AB237" i="3"/>
  <c r="BN237" i="3"/>
  <c r="BY239" i="3"/>
  <c r="AI244" i="3"/>
  <c r="AH244" i="3"/>
  <c r="AG244" i="3"/>
  <c r="BE245" i="3"/>
  <c r="BG245" i="3" s="1"/>
  <c r="BM245" i="3"/>
  <c r="BL245" i="3"/>
  <c r="BJ245" i="3"/>
  <c r="BI248" i="3"/>
  <c r="AU249" i="3"/>
  <c r="AX249" i="3"/>
  <c r="AW249" i="3"/>
  <c r="BI256" i="3"/>
  <c r="BE256" i="3" s="1"/>
  <c r="BF256" i="3"/>
  <c r="BI263" i="3"/>
  <c r="BJ263" i="3" s="1"/>
  <c r="BF263" i="3"/>
  <c r="BF223" i="3"/>
  <c r="AE226" i="3"/>
  <c r="BS226" i="3"/>
  <c r="AT228" i="3"/>
  <c r="AP228" i="3" s="1"/>
  <c r="AR228" i="3" s="1"/>
  <c r="BF229" i="3"/>
  <c r="BF231" i="3"/>
  <c r="BI234" i="3"/>
  <c r="BE234" i="3" s="1"/>
  <c r="BS239" i="3"/>
  <c r="BN242" i="3"/>
  <c r="X242" i="3"/>
  <c r="W242" i="3"/>
  <c r="BM242" i="3"/>
  <c r="BL242" i="3"/>
  <c r="BK242" i="3"/>
  <c r="AF244" i="3"/>
  <c r="AU244" i="3"/>
  <c r="AM245" i="3"/>
  <c r="AL245" i="3"/>
  <c r="BK245" i="3"/>
  <c r="BZ248" i="3"/>
  <c r="BY248" i="3"/>
  <c r="BX248" i="3"/>
  <c r="BW248" i="3"/>
  <c r="AV249" i="3"/>
  <c r="BP250" i="3"/>
  <c r="BV250" i="3"/>
  <c r="BW250" i="3" s="1"/>
  <c r="BI252" i="3"/>
  <c r="BE252" i="3" s="1"/>
  <c r="BF252" i="3"/>
  <c r="BM261" i="3"/>
  <c r="AT264" i="3"/>
  <c r="AP264" i="3" s="1"/>
  <c r="AR264" i="3" s="1"/>
  <c r="AB201" i="3"/>
  <c r="BP201" i="3"/>
  <c r="AB205" i="3"/>
  <c r="BP205" i="3"/>
  <c r="AP206" i="3"/>
  <c r="BR208" i="3"/>
  <c r="BV209" i="3"/>
  <c r="BW209" i="3" s="1"/>
  <c r="AB221" i="3"/>
  <c r="BP221" i="3"/>
  <c r="BR223" i="3"/>
  <c r="BN231" i="3"/>
  <c r="BP232" i="3"/>
  <c r="BZ233" i="3"/>
  <c r="BY233" i="3"/>
  <c r="BY234" i="3"/>
  <c r="AI236" i="3"/>
  <c r="AL236" i="3"/>
  <c r="AN236" i="3" s="1"/>
  <c r="BF236" i="3"/>
  <c r="BZ236" i="3"/>
  <c r="AM237" i="3"/>
  <c r="AL237" i="3"/>
  <c r="AF238" i="3"/>
  <c r="BW238" i="3"/>
  <c r="AB239" i="3"/>
  <c r="AB242" i="3"/>
  <c r="AE242" i="3"/>
  <c r="AA242" i="3" s="1"/>
  <c r="BE243" i="3"/>
  <c r="BL243" i="3"/>
  <c r="BR243" i="3"/>
  <c r="BZ243" i="3"/>
  <c r="AA244" i="3"/>
  <c r="AC244" i="3" s="1"/>
  <c r="AW245" i="3"/>
  <c r="AV245" i="3"/>
  <c r="AU245" i="3"/>
  <c r="AP245" i="3"/>
  <c r="AR245" i="3" s="1"/>
  <c r="BN252" i="3"/>
  <c r="BY252" i="3"/>
  <c r="BX252" i="3"/>
  <c r="BW252" i="3"/>
  <c r="AX253" i="3"/>
  <c r="BL258" i="3"/>
  <c r="BM258" i="3"/>
  <c r="BK258" i="3"/>
  <c r="BJ258" i="3"/>
  <c r="BE258" i="3"/>
  <c r="BG258" i="3" s="1"/>
  <c r="AQ198" i="3"/>
  <c r="BR201" i="3"/>
  <c r="AQ202" i="3"/>
  <c r="BR205" i="3"/>
  <c r="W206" i="3"/>
  <c r="AQ206" i="3"/>
  <c r="BS208" i="3"/>
  <c r="BR221" i="3"/>
  <c r="BS223" i="3"/>
  <c r="W226" i="3"/>
  <c r="AQ226" i="3"/>
  <c r="BF228" i="3"/>
  <c r="BS229" i="3"/>
  <c r="AA231" i="3"/>
  <c r="AC231" i="3" s="1"/>
  <c r="BV231" i="3"/>
  <c r="BI231" i="3"/>
  <c r="BE231" i="3" s="1"/>
  <c r="BA232" i="3"/>
  <c r="BC232" i="3" s="1"/>
  <c r="BS232" i="3"/>
  <c r="BN233" i="3"/>
  <c r="BW233" i="3"/>
  <c r="AE234" i="3"/>
  <c r="BW234" i="3"/>
  <c r="BF234" i="3"/>
  <c r="BZ234" i="3"/>
  <c r="AF236" i="3"/>
  <c r="BW236" i="3"/>
  <c r="AU237" i="3"/>
  <c r="BN243" i="3"/>
  <c r="BJ243" i="3"/>
  <c r="AP244" i="3"/>
  <c r="AR244" i="3" s="1"/>
  <c r="BC247" i="3"/>
  <c r="BI249" i="3"/>
  <c r="BF249" i="3"/>
  <c r="BZ252" i="3"/>
  <c r="BB254" i="3"/>
  <c r="BA254" i="3"/>
  <c r="AE261" i="3"/>
  <c r="BI274" i="3"/>
  <c r="BE274" i="3" s="1"/>
  <c r="BF274" i="3"/>
  <c r="AV276" i="3"/>
  <c r="AW276" i="3"/>
  <c r="AP276" i="3"/>
  <c r="AX276" i="3"/>
  <c r="BF199" i="3"/>
  <c r="BS201" i="3"/>
  <c r="BF203" i="3"/>
  <c r="BS205" i="3"/>
  <c r="X206" i="3"/>
  <c r="AL207" i="3"/>
  <c r="AN207" i="3" s="1"/>
  <c r="BF207" i="3"/>
  <c r="AT209" i="3"/>
  <c r="W214" i="3"/>
  <c r="Y214" i="3" s="1"/>
  <c r="AL219" i="3"/>
  <c r="AN219" i="3" s="1"/>
  <c r="BF219" i="3"/>
  <c r="BS221" i="3"/>
  <c r="AL222" i="3"/>
  <c r="AN222" i="3" s="1"/>
  <c r="BF222" i="3"/>
  <c r="X226" i="3"/>
  <c r="W236" i="3"/>
  <c r="Y236" i="3" s="1"/>
  <c r="AE237" i="3"/>
  <c r="AA237" i="3" s="1"/>
  <c r="AQ238" i="3"/>
  <c r="AA238" i="3"/>
  <c r="AE239" i="3"/>
  <c r="AH243" i="3"/>
  <c r="AT243" i="3"/>
  <c r="AP243" i="3" s="1"/>
  <c r="AR243" i="3" s="1"/>
  <c r="AX244" i="3"/>
  <c r="AV244" i="3"/>
  <c r="AB247" i="3"/>
  <c r="BN247" i="3"/>
  <c r="AA247" i="3"/>
  <c r="BP247" i="3"/>
  <c r="BV247" i="3"/>
  <c r="BW247" i="3" s="1"/>
  <c r="BE247" i="3"/>
  <c r="BG247" i="3" s="1"/>
  <c r="BM247" i="3"/>
  <c r="BL247" i="3"/>
  <c r="BK247" i="3"/>
  <c r="BJ247" i="3"/>
  <c r="BW249" i="3"/>
  <c r="AX250" i="3"/>
  <c r="BL254" i="3"/>
  <c r="BM254" i="3"/>
  <c r="BK254" i="3"/>
  <c r="BN261" i="3"/>
  <c r="W208" i="3"/>
  <c r="Y208" i="3" s="1"/>
  <c r="BA208" i="3"/>
  <c r="BC208" i="3" s="1"/>
  <c r="AL212" i="3"/>
  <c r="AN212" i="3" s="1"/>
  <c r="AL215" i="3"/>
  <c r="AN215" i="3" s="1"/>
  <c r="W223" i="3"/>
  <c r="Y223" i="3" s="1"/>
  <c r="BA223" i="3"/>
  <c r="BC223" i="3" s="1"/>
  <c r="AL227" i="3"/>
  <c r="AN227" i="3" s="1"/>
  <c r="W229" i="3"/>
  <c r="Y229" i="3" s="1"/>
  <c r="BA229" i="3"/>
  <c r="BC229" i="3" s="1"/>
  <c r="AL230" i="3"/>
  <c r="AN230" i="3" s="1"/>
  <c r="W231" i="3"/>
  <c r="AM232" i="3"/>
  <c r="AL232" i="3"/>
  <c r="BV232" i="3"/>
  <c r="AM233" i="3"/>
  <c r="AN233" i="3" s="1"/>
  <c r="AA236" i="3"/>
  <c r="AU236" i="3"/>
  <c r="BN236" i="3"/>
  <c r="BA237" i="3"/>
  <c r="BC237" i="3" s="1"/>
  <c r="AH238" i="3"/>
  <c r="BJ242" i="3"/>
  <c r="BB244" i="3"/>
  <c r="BA244" i="3"/>
  <c r="BS247" i="3"/>
  <c r="AQ248" i="3"/>
  <c r="BN248" i="3"/>
  <c r="AT248" i="3"/>
  <c r="BZ249" i="3"/>
  <c r="AU250" i="3"/>
  <c r="BI253" i="3"/>
  <c r="BJ254" i="3"/>
  <c r="BN266" i="3"/>
  <c r="X266" i="3"/>
  <c r="W266" i="3"/>
  <c r="BI266" i="3"/>
  <c r="BJ266" i="3" s="1"/>
  <c r="X231" i="3"/>
  <c r="BP231" i="3"/>
  <c r="AQ232" i="3"/>
  <c r="W233" i="3"/>
  <c r="Y233" i="3" s="1"/>
  <c r="BK233" i="3"/>
  <c r="AV236" i="3"/>
  <c r="AI238" i="3"/>
  <c r="BI239" i="3"/>
  <c r="BE239" i="3" s="1"/>
  <c r="BG239" i="3" s="1"/>
  <c r="AM243" i="3"/>
  <c r="AL243" i="3"/>
  <c r="BI244" i="3"/>
  <c r="BJ244" i="3" s="1"/>
  <c r="AX245" i="3"/>
  <c r="BR254" i="3"/>
  <c r="BT254" i="3" s="1"/>
  <c r="BZ254" i="3"/>
  <c r="BY254" i="3"/>
  <c r="BX254" i="3"/>
  <c r="BB257" i="3"/>
  <c r="BA257" i="3"/>
  <c r="AX269" i="3"/>
  <c r="AV269" i="3"/>
  <c r="AP269" i="3"/>
  <c r="AR269" i="3" s="1"/>
  <c r="BS242" i="3"/>
  <c r="BF244" i="3"/>
  <c r="BR249" i="3"/>
  <c r="AQ250" i="3"/>
  <c r="BR252" i="3"/>
  <c r="AQ253" i="3"/>
  <c r="BN256" i="3"/>
  <c r="BI257" i="3"/>
  <c r="BE257" i="3" s="1"/>
  <c r="BG257" i="3" s="1"/>
  <c r="AL261" i="3"/>
  <c r="AN261" i="3" s="1"/>
  <c r="BN263" i="3"/>
  <c r="W263" i="3"/>
  <c r="BP263" i="3"/>
  <c r="AT268" i="3"/>
  <c r="AU268" i="3" s="1"/>
  <c r="BI269" i="3"/>
  <c r="BE269" i="3" s="1"/>
  <c r="BN274" i="3"/>
  <c r="BV274" i="3"/>
  <c r="BR274" i="3" s="1"/>
  <c r="BP274" i="3"/>
  <c r="BS274" i="3"/>
  <c r="BN275" i="3"/>
  <c r="X275" i="3"/>
  <c r="AU276" i="3"/>
  <c r="BV281" i="3"/>
  <c r="AE249" i="3"/>
  <c r="BS249" i="3"/>
  <c r="AE252" i="3"/>
  <c r="AA252" i="3" s="1"/>
  <c r="AC252" i="3" s="1"/>
  <c r="BS252" i="3"/>
  <c r="AQ262" i="3"/>
  <c r="BY263" i="3"/>
  <c r="BX263" i="3"/>
  <c r="BR263" i="3"/>
  <c r="BI264" i="3"/>
  <c r="BE264" i="3" s="1"/>
  <c r="BI265" i="3"/>
  <c r="BJ265" i="3" s="1"/>
  <c r="X269" i="3"/>
  <c r="W269" i="3"/>
  <c r="BN269" i="3"/>
  <c r="AN270" i="3"/>
  <c r="AW275" i="3"/>
  <c r="AV275" i="3"/>
  <c r="AX275" i="3"/>
  <c r="AB238" i="3"/>
  <c r="BP238" i="3"/>
  <c r="AP239" i="3"/>
  <c r="BV242" i="3"/>
  <c r="AB248" i="3"/>
  <c r="AL248" i="3"/>
  <c r="AN248" i="3" s="1"/>
  <c r="BP248" i="3"/>
  <c r="AP249" i="3"/>
  <c r="BN254" i="3"/>
  <c r="AV256" i="3"/>
  <c r="BW256" i="3"/>
  <c r="AG257" i="3"/>
  <c r="AB261" i="3"/>
  <c r="BP261" i="3"/>
  <c r="AB262" i="3"/>
  <c r="BF262" i="3"/>
  <c r="BS263" i="3"/>
  <c r="BN264" i="3"/>
  <c r="X265" i="3"/>
  <c r="W265" i="3"/>
  <c r="BN265" i="3"/>
  <c r="AN266" i="3"/>
  <c r="AH269" i="3"/>
  <c r="AG269" i="3"/>
  <c r="AA269" i="3"/>
  <c r="AC269" i="3" s="1"/>
  <c r="BF269" i="3"/>
  <c r="AV270" i="3"/>
  <c r="AX270" i="3"/>
  <c r="AG271" i="3"/>
  <c r="BA271" i="3"/>
  <c r="BC271" i="3" s="1"/>
  <c r="BZ271" i="3"/>
  <c r="BW271" i="3"/>
  <c r="AB233" i="3"/>
  <c r="BF233" i="3"/>
  <c r="BP233" i="3"/>
  <c r="BS234" i="3"/>
  <c r="AP236" i="3"/>
  <c r="AR236" i="3" s="1"/>
  <c r="AQ239" i="3"/>
  <c r="AB243" i="3"/>
  <c r="BF243" i="3"/>
  <c r="BP243" i="3"/>
  <c r="BR248" i="3"/>
  <c r="W249" i="3"/>
  <c r="AQ249" i="3"/>
  <c r="BN250" i="3"/>
  <c r="W252" i="3"/>
  <c r="AQ252" i="3"/>
  <c r="BN253" i="3"/>
  <c r="BW254" i="3"/>
  <c r="BE254" i="3"/>
  <c r="BP254" i="3"/>
  <c r="W256" i="3"/>
  <c r="AW256" i="3"/>
  <c r="BX256" i="3"/>
  <c r="AI257" i="3"/>
  <c r="BP258" i="3"/>
  <c r="AG258" i="3"/>
  <c r="BV258" i="3"/>
  <c r="BW258" i="3" s="1"/>
  <c r="AQ261" i="3"/>
  <c r="AE262" i="3"/>
  <c r="AF262" i="3" s="1"/>
  <c r="AT262" i="3"/>
  <c r="X263" i="3"/>
  <c r="AE264" i="3"/>
  <c r="BR264" i="3"/>
  <c r="BT264" i="3" s="1"/>
  <c r="BY264" i="3"/>
  <c r="BP264" i="3"/>
  <c r="AE265" i="3"/>
  <c r="BF265" i="3"/>
  <c r="BI268" i="3"/>
  <c r="BE268" i="3" s="1"/>
  <c r="BG268" i="3" s="1"/>
  <c r="BV269" i="3"/>
  <c r="BW269" i="3" s="1"/>
  <c r="AU270" i="3"/>
  <c r="AW270" i="3"/>
  <c r="BI271" i="3"/>
  <c r="BJ271" i="3" s="1"/>
  <c r="AI271" i="3"/>
  <c r="BX271" i="3"/>
  <c r="AB274" i="3"/>
  <c r="AL275" i="3"/>
  <c r="AM275" i="3"/>
  <c r="W275" i="3"/>
  <c r="BM277" i="3"/>
  <c r="BL277" i="3"/>
  <c r="BE277" i="3"/>
  <c r="BG277" i="3" s="1"/>
  <c r="BK277" i="3"/>
  <c r="AB278" i="3"/>
  <c r="BN278" i="3"/>
  <c r="AE278" i="3"/>
  <c r="BP278" i="3"/>
  <c r="BV278" i="3"/>
  <c r="BS278" i="3"/>
  <c r="BS238" i="3"/>
  <c r="AT242" i="3"/>
  <c r="AU242" i="3" s="1"/>
  <c r="BS248" i="3"/>
  <c r="X249" i="3"/>
  <c r="AL250" i="3"/>
  <c r="AN250" i="3" s="1"/>
  <c r="BF250" i="3"/>
  <c r="X252" i="3"/>
  <c r="AL253" i="3"/>
  <c r="AN253" i="3" s="1"/>
  <c r="BF253" i="3"/>
  <c r="W254" i="3"/>
  <c r="Y254" i="3" s="1"/>
  <c r="BF254" i="3"/>
  <c r="X256" i="3"/>
  <c r="AN256" i="3"/>
  <c r="BZ256" i="3"/>
  <c r="W257" i="3"/>
  <c r="Y257" i="3" s="1"/>
  <c r="AI258" i="3"/>
  <c r="BF261" i="3"/>
  <c r="AT263" i="3"/>
  <c r="AU263" i="3" s="1"/>
  <c r="AQ263" i="3"/>
  <c r="AB263" i="3"/>
  <c r="BW263" i="3"/>
  <c r="BV265" i="3"/>
  <c r="BN268" i="3"/>
  <c r="AT274" i="3"/>
  <c r="AU274" i="3" s="1"/>
  <c r="AQ274" i="3"/>
  <c r="AE274" i="3"/>
  <c r="AA274" i="3" s="1"/>
  <c r="AI276" i="3"/>
  <c r="AH279" i="3"/>
  <c r="W234" i="3"/>
  <c r="Y234" i="3" s="1"/>
  <c r="BE242" i="3"/>
  <c r="BG242" i="3" s="1"/>
  <c r="AL247" i="3"/>
  <c r="AN247" i="3" s="1"/>
  <c r="AU256" i="3"/>
  <c r="AL257" i="3"/>
  <c r="AN257" i="3" s="1"/>
  <c r="W258" i="3"/>
  <c r="Y258" i="3" s="1"/>
  <c r="BV261" i="3"/>
  <c r="BR261" i="3" s="1"/>
  <c r="BT261" i="3" s="1"/>
  <c r="BV262" i="3"/>
  <c r="BR262" i="3" s="1"/>
  <c r="BT262" i="3" s="1"/>
  <c r="BZ263" i="3"/>
  <c r="BW264" i="3"/>
  <c r="AE268" i="3"/>
  <c r="BR268" i="3"/>
  <c r="BT268" i="3" s="1"/>
  <c r="BV270" i="3"/>
  <c r="BW270" i="3" s="1"/>
  <c r="AF271" i="3"/>
  <c r="AM271" i="3"/>
  <c r="AN271" i="3" s="1"/>
  <c r="AI275" i="3"/>
  <c r="BP277" i="3"/>
  <c r="BJ277" i="3"/>
  <c r="AF279" i="3"/>
  <c r="BB280" i="3"/>
  <c r="BA280" i="3"/>
  <c r="BN280" i="3"/>
  <c r="AA254" i="3"/>
  <c r="AC254" i="3" s="1"/>
  <c r="BN257" i="3"/>
  <c r="AE263" i="3"/>
  <c r="AA263" i="3" s="1"/>
  <c r="BF264" i="3"/>
  <c r="BV266" i="3"/>
  <c r="BW266" i="3" s="1"/>
  <c r="AU269" i="3"/>
  <c r="BN270" i="3"/>
  <c r="X270" i="3"/>
  <c r="Y270" i="3" s="1"/>
  <c r="BC274" i="3"/>
  <c r="AP280" i="3"/>
  <c r="AX280" i="3"/>
  <c r="AW280" i="3"/>
  <c r="AV280" i="3"/>
  <c r="AU280" i="3"/>
  <c r="BE281" i="3"/>
  <c r="BG281" i="3" s="1"/>
  <c r="BM281" i="3"/>
  <c r="BL281" i="3"/>
  <c r="BK281" i="3"/>
  <c r="AT282" i="3"/>
  <c r="AP282" i="3" s="1"/>
  <c r="AQ282" i="3"/>
  <c r="W276" i="3"/>
  <c r="Y276" i="3" s="1"/>
  <c r="BI279" i="3"/>
  <c r="BN281" i="3"/>
  <c r="X281" i="3"/>
  <c r="Y281" i="3" s="1"/>
  <c r="BM284" i="3"/>
  <c r="BL284" i="3"/>
  <c r="BB285" i="3"/>
  <c r="BC285" i="3" s="1"/>
  <c r="AH286" i="3"/>
  <c r="AG286" i="3"/>
  <c r="AB291" i="3"/>
  <c r="BN291" i="3"/>
  <c r="AA292" i="3"/>
  <c r="AE266" i="3"/>
  <c r="BS266" i="3"/>
  <c r="AE270" i="3"/>
  <c r="AA270" i="3" s="1"/>
  <c r="AC270" i="3" s="1"/>
  <c r="BS270" i="3"/>
  <c r="AM276" i="3"/>
  <c r="AN276" i="3" s="1"/>
  <c r="BV277" i="3"/>
  <c r="AU278" i="3"/>
  <c r="AA280" i="3"/>
  <c r="BX280" i="3"/>
  <c r="BP281" i="3"/>
  <c r="AM281" i="3"/>
  <c r="AN281" i="3" s="1"/>
  <c r="AM282" i="3"/>
  <c r="AL282" i="3"/>
  <c r="BB283" i="3"/>
  <c r="BA283" i="3"/>
  <c r="BI285" i="3"/>
  <c r="AM289" i="3"/>
  <c r="AL289" i="3"/>
  <c r="BB290" i="3"/>
  <c r="BA290" i="3"/>
  <c r="BI283" i="3"/>
  <c r="AN283" i="3"/>
  <c r="BP284" i="3"/>
  <c r="BK284" i="3"/>
  <c r="BI286" i="3"/>
  <c r="BI290" i="3"/>
  <c r="BJ290" i="3" s="1"/>
  <c r="AN290" i="3"/>
  <c r="AL291" i="3"/>
  <c r="AM291" i="3"/>
  <c r="BM291" i="3"/>
  <c r="BL291" i="3"/>
  <c r="BK291" i="3"/>
  <c r="BE302" i="3"/>
  <c r="BG302" i="3" s="1"/>
  <c r="BM302" i="3"/>
  <c r="BL302" i="3"/>
  <c r="BK302" i="3"/>
  <c r="W277" i="3"/>
  <c r="Y277" i="3" s="1"/>
  <c r="AL277" i="3"/>
  <c r="AN277" i="3" s="1"/>
  <c r="BN279" i="3"/>
  <c r="BI280" i="3"/>
  <c r="BJ280" i="3" s="1"/>
  <c r="X283" i="3"/>
  <c r="W283" i="3"/>
  <c r="AB284" i="3"/>
  <c r="BN284" i="3"/>
  <c r="X286" i="3"/>
  <c r="W286" i="3"/>
  <c r="BN286" i="3"/>
  <c r="X290" i="3"/>
  <c r="W290" i="3"/>
  <c r="AW291" i="3"/>
  <c r="AE291" i="3"/>
  <c r="AF291" i="3" s="1"/>
  <c r="BN292" i="3"/>
  <c r="AT292" i="3"/>
  <c r="AQ292" i="3"/>
  <c r="BI293" i="3"/>
  <c r="BE293" i="3" s="1"/>
  <c r="BF293" i="3"/>
  <c r="AB271" i="3"/>
  <c r="BP271" i="3"/>
  <c r="W274" i="3"/>
  <c r="Y274" i="3" s="1"/>
  <c r="BP275" i="3"/>
  <c r="AQ276" i="3"/>
  <c r="BS276" i="3"/>
  <c r="BN277" i="3"/>
  <c r="AM278" i="3"/>
  <c r="AL278" i="3"/>
  <c r="BP279" i="3"/>
  <c r="AH283" i="3"/>
  <c r="AG283" i="3"/>
  <c r="AI283" i="3"/>
  <c r="BW283" i="3"/>
  <c r="BX283" i="3"/>
  <c r="BR283" i="3"/>
  <c r="BX286" i="3"/>
  <c r="BY286" i="3"/>
  <c r="AV286" i="3"/>
  <c r="BR286" i="3"/>
  <c r="BT286" i="3" s="1"/>
  <c r="AG289" i="3"/>
  <c r="BW290" i="3"/>
  <c r="BZ290" i="3"/>
  <c r="BX290" i="3"/>
  <c r="BN293" i="3"/>
  <c r="BN276" i="3"/>
  <c r="AU281" i="3"/>
  <c r="AV281" i="3"/>
  <c r="AW281" i="3"/>
  <c r="AL284" i="3"/>
  <c r="AM284" i="3"/>
  <c r="BV284" i="3"/>
  <c r="BN285" i="3"/>
  <c r="AF286" i="3"/>
  <c r="AW286" i="3"/>
  <c r="BN288" i="3"/>
  <c r="X288" i="3"/>
  <c r="W288" i="3"/>
  <c r="BK288" i="3"/>
  <c r="AI293" i="3"/>
  <c r="BZ296" i="3"/>
  <c r="BX296" i="3"/>
  <c r="BY296" i="3"/>
  <c r="AX297" i="3"/>
  <c r="AV297" i="3"/>
  <c r="AW297" i="3"/>
  <c r="BA265" i="3"/>
  <c r="BC265" i="3" s="1"/>
  <c r="BA269" i="3"/>
  <c r="BC269" i="3" s="1"/>
  <c r="AB276" i="3"/>
  <c r="BI276" i="3"/>
  <c r="BE276" i="3" s="1"/>
  <c r="BG276" i="3" s="1"/>
  <c r="BV276" i="3"/>
  <c r="BW276" i="3" s="1"/>
  <c r="AQ278" i="3"/>
  <c r="W279" i="3"/>
  <c r="Y279" i="3" s="1"/>
  <c r="BW280" i="3"/>
  <c r="AE281" i="3"/>
  <c r="AA281" i="3" s="1"/>
  <c r="AC281" i="3" s="1"/>
  <c r="AX281" i="3"/>
  <c r="BS281" i="3"/>
  <c r="AE284" i="3"/>
  <c r="AQ285" i="3"/>
  <c r="AT285" i="3"/>
  <c r="AU285" i="3" s="1"/>
  <c r="AX286" i="3"/>
  <c r="BV288" i="3"/>
  <c r="BW288" i="3" s="1"/>
  <c r="BZ289" i="3"/>
  <c r="BY289" i="3"/>
  <c r="BW289" i="3"/>
  <c r="BJ291" i="3"/>
  <c r="BI292" i="3"/>
  <c r="AU275" i="3"/>
  <c r="BI275" i="3"/>
  <c r="BE275" i="3" s="1"/>
  <c r="BG275" i="3" s="1"/>
  <c r="BV279" i="3"/>
  <c r="AT289" i="3"/>
  <c r="AU289" i="3" s="1"/>
  <c r="BP291" i="3"/>
  <c r="BV291" i="3"/>
  <c r="BR291" i="3" s="1"/>
  <c r="BT291" i="3" s="1"/>
  <c r="BE300" i="3"/>
  <c r="BG300" i="3" s="1"/>
  <c r="BM300" i="3"/>
  <c r="BL300" i="3"/>
  <c r="BK300" i="3"/>
  <c r="AT283" i="3"/>
  <c r="AP283" i="3" s="1"/>
  <c r="AR283" i="3" s="1"/>
  <c r="BV285" i="3"/>
  <c r="BR285" i="3" s="1"/>
  <c r="BT285" i="3" s="1"/>
  <c r="AU286" i="3"/>
  <c r="AB288" i="3"/>
  <c r="BP288" i="3"/>
  <c r="AT290" i="3"/>
  <c r="BV292" i="3"/>
  <c r="BR292" i="3" s="1"/>
  <c r="BT292" i="3" s="1"/>
  <c r="BB295" i="3"/>
  <c r="BC295" i="3" s="1"/>
  <c r="BP295" i="3"/>
  <c r="AP296" i="3"/>
  <c r="AR296" i="3" s="1"/>
  <c r="AE297" i="3"/>
  <c r="AF297" i="3" s="1"/>
  <c r="BB299" i="3"/>
  <c r="BA299" i="3"/>
  <c r="BJ300" i="3"/>
  <c r="BJ302" i="3"/>
  <c r="BI303" i="3"/>
  <c r="AX305" i="3"/>
  <c r="AW305" i="3"/>
  <c r="AV305" i="3"/>
  <c r="AI306" i="3"/>
  <c r="AH306" i="3"/>
  <c r="AG306" i="3"/>
  <c r="AA306" i="3"/>
  <c r="AF309" i="3"/>
  <c r="D308" i="3"/>
  <c r="D299" i="3"/>
  <c r="D295" i="3"/>
  <c r="D300" i="3"/>
  <c r="D296" i="3"/>
  <c r="D301" i="3"/>
  <c r="BM296" i="3"/>
  <c r="BL296" i="3"/>
  <c r="AV298" i="3"/>
  <c r="BI299" i="3"/>
  <c r="BJ299" i="3" s="1"/>
  <c r="BN299" i="3"/>
  <c r="BN300" i="3"/>
  <c r="X300" i="3"/>
  <c r="W300" i="3"/>
  <c r="BN302" i="3"/>
  <c r="X302" i="3"/>
  <c r="W302" i="3"/>
  <c r="BX303" i="3"/>
  <c r="BW303" i="3"/>
  <c r="BR303" i="3"/>
  <c r="AE288" i="3"/>
  <c r="BS288" i="3"/>
  <c r="BL289" i="3"/>
  <c r="BF290" i="3"/>
  <c r="BV293" i="3"/>
  <c r="BR293" i="3" s="1"/>
  <c r="BT293" i="3" s="1"/>
  <c r="AI295" i="3"/>
  <c r="AG295" i="3"/>
  <c r="BF295" i="3"/>
  <c r="AI296" i="3"/>
  <c r="AH296" i="3"/>
  <c r="BJ296" i="3"/>
  <c r="AM297" i="3"/>
  <c r="AN297" i="3" s="1"/>
  <c r="BI298" i="3"/>
  <c r="BE298" i="3" s="1"/>
  <c r="BF298" i="3"/>
  <c r="BN298" i="3"/>
  <c r="X299" i="3"/>
  <c r="W299" i="3"/>
  <c r="AB300" i="3"/>
  <c r="BP300" i="3"/>
  <c r="BV300" i="3"/>
  <c r="BW300" i="3" s="1"/>
  <c r="BS300" i="3"/>
  <c r="AB302" i="3"/>
  <c r="BP302" i="3"/>
  <c r="BV302" i="3"/>
  <c r="BW302" i="3" s="1"/>
  <c r="BS302" i="3"/>
  <c r="BN304" i="3"/>
  <c r="X304" i="3"/>
  <c r="W304" i="3"/>
  <c r="AP311" i="3"/>
  <c r="AR311" i="3" s="1"/>
  <c r="BK296" i="3"/>
  <c r="AP297" i="3"/>
  <c r="BV297" i="3"/>
  <c r="BW297" i="3" s="1"/>
  <c r="AH299" i="3"/>
  <c r="AG299" i="3"/>
  <c r="BX299" i="3"/>
  <c r="BW299" i="3"/>
  <c r="BR299" i="3"/>
  <c r="AB304" i="3"/>
  <c r="BP304" i="3"/>
  <c r="BV304" i="3"/>
  <c r="BR304" i="3" s="1"/>
  <c r="BL305" i="3"/>
  <c r="BR305" i="3"/>
  <c r="BT305" i="3" s="1"/>
  <c r="BZ305" i="3"/>
  <c r="BY305" i="3"/>
  <c r="BX305" i="3"/>
  <c r="AX306" i="3"/>
  <c r="AW306" i="3"/>
  <c r="AU306" i="3"/>
  <c r="BI310" i="3"/>
  <c r="BJ310" i="3" s="1"/>
  <c r="BN282" i="3"/>
  <c r="BS283" i="3"/>
  <c r="BF285" i="3"/>
  <c r="BA288" i="3"/>
  <c r="BC288" i="3" s="1"/>
  <c r="AA289" i="3"/>
  <c r="BN289" i="3"/>
  <c r="BS290" i="3"/>
  <c r="BF292" i="3"/>
  <c r="AH295" i="3"/>
  <c r="BW295" i="3"/>
  <c r="AG296" i="3"/>
  <c r="BN296" i="3"/>
  <c r="AU297" i="3"/>
  <c r="AQ297" i="3"/>
  <c r="BB298" i="3"/>
  <c r="BC298" i="3" s="1"/>
  <c r="AV299" i="3"/>
  <c r="BY299" i="3"/>
  <c r="BN305" i="3"/>
  <c r="AV306" i="3"/>
  <c r="BI307" i="3"/>
  <c r="BX310" i="3"/>
  <c r="BY310" i="3"/>
  <c r="BW310" i="3"/>
  <c r="BZ310" i="3"/>
  <c r="AB282" i="3"/>
  <c r="BP282" i="3"/>
  <c r="AB289" i="3"/>
  <c r="BP289" i="3"/>
  <c r="W293" i="3"/>
  <c r="BY295" i="3"/>
  <c r="BP296" i="3"/>
  <c r="BR296" i="3"/>
  <c r="BT296" i="3" s="1"/>
  <c r="D297" i="3"/>
  <c r="AA299" i="3"/>
  <c r="AC299" i="3" s="1"/>
  <c r="AW299" i="3"/>
  <c r="BZ299" i="3"/>
  <c r="AE300" i="3"/>
  <c r="AE302" i="3"/>
  <c r="AF302" i="3" s="1"/>
  <c r="AX303" i="3"/>
  <c r="AW303" i="3"/>
  <c r="BI304" i="3"/>
  <c r="AE305" i="3"/>
  <c r="AT307" i="3"/>
  <c r="AP307" i="3" s="1"/>
  <c r="AR307" i="3" s="1"/>
  <c r="BI309" i="3"/>
  <c r="BJ309" i="3" s="1"/>
  <c r="AI310" i="3"/>
  <c r="AH310" i="3"/>
  <c r="AG310" i="3"/>
  <c r="AA310" i="3"/>
  <c r="AC310" i="3" s="1"/>
  <c r="BZ317" i="3"/>
  <c r="BY317" i="3"/>
  <c r="BW317" i="3"/>
  <c r="BE284" i="3"/>
  <c r="BG284" i="3" s="1"/>
  <c r="BR289" i="3"/>
  <c r="BT289" i="3" s="1"/>
  <c r="BE291" i="3"/>
  <c r="BG291" i="3" s="1"/>
  <c r="X293" i="3"/>
  <c r="X295" i="3"/>
  <c r="Y295" i="3" s="1"/>
  <c r="BZ295" i="3"/>
  <c r="BW296" i="3"/>
  <c r="AM296" i="3"/>
  <c r="AN296" i="3" s="1"/>
  <c r="BA296" i="3"/>
  <c r="BC296" i="3" s="1"/>
  <c r="BI297" i="3"/>
  <c r="BJ297" i="3" s="1"/>
  <c r="BY303" i="3"/>
  <c r="AV304" i="3"/>
  <c r="AU304" i="3"/>
  <c r="AP304" i="3"/>
  <c r="AR304" i="3" s="1"/>
  <c r="AE304" i="3"/>
  <c r="AF304" i="3" s="1"/>
  <c r="BW305" i="3"/>
  <c r="BI306" i="3"/>
  <c r="BJ306" i="3" s="1"/>
  <c r="AH307" i="3"/>
  <c r="AT309" i="3"/>
  <c r="AP309" i="3" s="1"/>
  <c r="AR309" i="3" s="1"/>
  <c r="BP293" i="3"/>
  <c r="AT295" i="3"/>
  <c r="AQ295" i="3"/>
  <c r="BN295" i="3"/>
  <c r="BE296" i="3"/>
  <c r="BN297" i="3"/>
  <c r="BF299" i="3"/>
  <c r="BB303" i="3"/>
  <c r="BA303" i="3"/>
  <c r="BZ303" i="3"/>
  <c r="BS304" i="3"/>
  <c r="AM305" i="3"/>
  <c r="AL305" i="3"/>
  <c r="BX306" i="3"/>
  <c r="AG309" i="3"/>
  <c r="AA309" i="3"/>
  <c r="AH309" i="3"/>
  <c r="BM315" i="3"/>
  <c r="BL315" i="3"/>
  <c r="BK315" i="3"/>
  <c r="BN306" i="3"/>
  <c r="BP311" i="3"/>
  <c r="BV311" i="3"/>
  <c r="BR311" i="3" s="1"/>
  <c r="BZ314" i="3"/>
  <c r="BX314" i="3"/>
  <c r="BP315" i="3"/>
  <c r="BS315" i="3"/>
  <c r="BL317" i="3"/>
  <c r="BC322" i="3"/>
  <c r="BP327" i="3"/>
  <c r="BV327" i="3"/>
  <c r="BW327" i="3" s="1"/>
  <c r="AX334" i="3"/>
  <c r="AW334" i="3"/>
  <c r="AV334" i="3"/>
  <c r="AU334" i="3"/>
  <c r="BC310" i="3"/>
  <c r="BN310" i="3"/>
  <c r="BF313" i="3"/>
  <c r="AB315" i="3"/>
  <c r="BN315" i="3"/>
  <c r="AL317" i="3"/>
  <c r="AM317" i="3"/>
  <c r="AI318" i="3"/>
  <c r="AG318" i="3"/>
  <c r="BP319" i="3"/>
  <c r="BN307" i="3"/>
  <c r="BN309" i="3"/>
  <c r="BK311" i="3"/>
  <c r="BW312" i="3"/>
  <c r="BV313" i="3"/>
  <c r="BI314" i="3"/>
  <c r="BE314" i="3" s="1"/>
  <c r="BG314" i="3" s="1"/>
  <c r="BY314" i="3"/>
  <c r="AV317" i="3"/>
  <c r="AU317" i="3"/>
  <c r="AW317" i="3"/>
  <c r="AI317" i="3"/>
  <c r="AH317" i="3"/>
  <c r="BS317" i="3"/>
  <c r="AF318" i="3"/>
  <c r="BB318" i="3"/>
  <c r="BC318" i="3" s="1"/>
  <c r="AB319" i="3"/>
  <c r="BN319" i="3"/>
  <c r="BI320" i="3"/>
  <c r="AT322" i="3"/>
  <c r="AP322" i="3" s="1"/>
  <c r="AQ322" i="3"/>
  <c r="BS299" i="3"/>
  <c r="BA300" i="3"/>
  <c r="BC300" i="3" s="1"/>
  <c r="BA302" i="3"/>
  <c r="BC302" i="3" s="1"/>
  <c r="BS303" i="3"/>
  <c r="BA304" i="3"/>
  <c r="BC304" i="3" s="1"/>
  <c r="BS306" i="3"/>
  <c r="BF307" i="3"/>
  <c r="BF309" i="3"/>
  <c r="BR310" i="3"/>
  <c r="AM311" i="3"/>
  <c r="AN311" i="3" s="1"/>
  <c r="W312" i="3"/>
  <c r="AW312" i="3"/>
  <c r="BX312" i="3"/>
  <c r="AI313" i="3"/>
  <c r="AG314" i="3"/>
  <c r="AL315" i="3"/>
  <c r="AM315" i="3"/>
  <c r="AG317" i="3"/>
  <c r="AA318" i="3"/>
  <c r="BI319" i="3"/>
  <c r="AV321" i="3"/>
  <c r="BC334" i="3"/>
  <c r="AP299" i="3"/>
  <c r="AP303" i="3"/>
  <c r="AP306" i="3"/>
  <c r="AF310" i="3"/>
  <c r="BF310" i="3"/>
  <c r="BS310" i="3"/>
  <c r="BN311" i="3"/>
  <c r="X312" i="3"/>
  <c r="AL312" i="3"/>
  <c r="AN312" i="3" s="1"/>
  <c r="BZ312" i="3"/>
  <c r="AT315" i="3"/>
  <c r="AP315" i="3" s="1"/>
  <c r="AR315" i="3" s="1"/>
  <c r="AE315" i="3"/>
  <c r="AA315" i="3" s="1"/>
  <c r="BI316" i="3"/>
  <c r="BJ316" i="3" s="1"/>
  <c r="AT318" i="3"/>
  <c r="AQ318" i="3"/>
  <c r="AH318" i="3"/>
  <c r="AL319" i="3"/>
  <c r="AM319" i="3"/>
  <c r="AI320" i="3"/>
  <c r="BB320" i="3"/>
  <c r="BC320" i="3" s="1"/>
  <c r="BV321" i="3"/>
  <c r="BW321" i="3" s="1"/>
  <c r="AX321" i="3"/>
  <c r="BI328" i="3"/>
  <c r="BJ328" i="3" s="1"/>
  <c r="AW333" i="3"/>
  <c r="AX333" i="3"/>
  <c r="BN334" i="3"/>
  <c r="AB297" i="3"/>
  <c r="BF297" i="3"/>
  <c r="BP297" i="3"/>
  <c r="BS298" i="3"/>
  <c r="AQ299" i="3"/>
  <c r="W303" i="3"/>
  <c r="Y303" i="3" s="1"/>
  <c r="AQ303" i="3"/>
  <c r="AB305" i="3"/>
  <c r="BF305" i="3"/>
  <c r="BP305" i="3"/>
  <c r="W306" i="3"/>
  <c r="Y306" i="3" s="1"/>
  <c r="AQ306" i="3"/>
  <c r="BA306" i="3"/>
  <c r="BC306" i="3" s="1"/>
  <c r="BS307" i="3"/>
  <c r="BS309" i="3"/>
  <c r="W310" i="3"/>
  <c r="Y310" i="3" s="1"/>
  <c r="W314" i="3"/>
  <c r="Y314" i="3" s="1"/>
  <c r="BN314" i="3"/>
  <c r="AT316" i="3"/>
  <c r="AU316" i="3" s="1"/>
  <c r="BN318" i="3"/>
  <c r="AE319" i="3"/>
  <c r="BS319" i="3"/>
  <c r="BN326" i="3"/>
  <c r="X326" i="3"/>
  <c r="W326" i="3"/>
  <c r="BE326" i="3"/>
  <c r="BG326" i="3" s="1"/>
  <c r="BM326" i="3"/>
  <c r="BL326" i="3"/>
  <c r="BK326" i="3"/>
  <c r="BL329" i="3"/>
  <c r="BK329" i="3"/>
  <c r="BE329" i="3"/>
  <c r="BM329" i="3"/>
  <c r="AU333" i="3"/>
  <c r="BI335" i="3"/>
  <c r="BE335" i="3" s="1"/>
  <c r="BG335" i="3" s="1"/>
  <c r="BI336" i="3"/>
  <c r="BE336" i="3" s="1"/>
  <c r="AX338" i="3"/>
  <c r="AW338" i="3"/>
  <c r="AV338" i="3"/>
  <c r="AU338" i="3"/>
  <c r="AT310" i="3"/>
  <c r="AE311" i="3"/>
  <c r="AA311" i="3" s="1"/>
  <c r="AC311" i="3" s="1"/>
  <c r="BE311" i="3"/>
  <c r="BG311" i="3" s="1"/>
  <c r="BS311" i="3"/>
  <c r="AP312" i="3"/>
  <c r="AR312" i="3" s="1"/>
  <c r="BB313" i="3"/>
  <c r="BC313" i="3" s="1"/>
  <c r="BN313" i="3"/>
  <c r="AT314" i="3"/>
  <c r="AP314" i="3" s="1"/>
  <c r="AR314" i="3" s="1"/>
  <c r="BA314" i="3"/>
  <c r="BC314" i="3" s="1"/>
  <c r="AH316" i="3"/>
  <c r="BR316" i="3"/>
  <c r="BT316" i="3" s="1"/>
  <c r="BP317" i="3"/>
  <c r="BR317" i="3"/>
  <c r="BV319" i="3"/>
  <c r="BN322" i="3"/>
  <c r="BY326" i="3"/>
  <c r="BX326" i="3"/>
  <c r="BZ326" i="3"/>
  <c r="AH328" i="3"/>
  <c r="BE337" i="3"/>
  <c r="BG337" i="3" s="1"/>
  <c r="BM337" i="3"/>
  <c r="BL337" i="3"/>
  <c r="BK337" i="3"/>
  <c r="BJ337" i="3"/>
  <c r="BI312" i="3"/>
  <c r="BE312" i="3" s="1"/>
  <c r="BG312" i="3" s="1"/>
  <c r="BR312" i="3"/>
  <c r="BT312" i="3" s="1"/>
  <c r="AP313" i="3"/>
  <c r="AR313" i="3" s="1"/>
  <c r="BP313" i="3"/>
  <c r="BS314" i="3"/>
  <c r="BJ315" i="3"/>
  <c r="AB317" i="3"/>
  <c r="BN317" i="3"/>
  <c r="AA317" i="3"/>
  <c r="BC317" i="3"/>
  <c r="BI318" i="3"/>
  <c r="BJ318" i="3" s="1"/>
  <c r="AT320" i="3"/>
  <c r="AP320" i="3" s="1"/>
  <c r="AQ320" i="3"/>
  <c r="BN320" i="3"/>
  <c r="AE321" i="3"/>
  <c r="AF321" i="3" s="1"/>
  <c r="BI321" i="3"/>
  <c r="BP322" i="3"/>
  <c r="BV322" i="3"/>
  <c r="BW326" i="3"/>
  <c r="BN327" i="3"/>
  <c r="AF328" i="3"/>
  <c r="AI329" i="3"/>
  <c r="BW329" i="3"/>
  <c r="BR329" i="3"/>
  <c r="BZ329" i="3"/>
  <c r="BY329" i="3"/>
  <c r="BX329" i="3"/>
  <c r="AI336" i="3"/>
  <c r="AH336" i="3"/>
  <c r="AG336" i="3"/>
  <c r="AF336" i="3"/>
  <c r="BZ337" i="3"/>
  <c r="BY337" i="3"/>
  <c r="BX337" i="3"/>
  <c r="AE312" i="3"/>
  <c r="X316" i="3"/>
  <c r="Y316" i="3" s="1"/>
  <c r="BB316" i="3"/>
  <c r="BC316" i="3" s="1"/>
  <c r="BV318" i="3"/>
  <c r="BR318" i="3" s="1"/>
  <c r="BT318" i="3" s="1"/>
  <c r="BV320" i="3"/>
  <c r="BR320" i="3" s="1"/>
  <c r="BT320" i="3" s="1"/>
  <c r="BN321" i="3"/>
  <c r="AE322" i="3"/>
  <c r="AF322" i="3" s="1"/>
  <c r="BI322" i="3"/>
  <c r="BE322" i="3" s="1"/>
  <c r="BG322" i="3" s="1"/>
  <c r="AB326" i="3"/>
  <c r="BP326" i="3"/>
  <c r="AE327" i="3"/>
  <c r="BI327" i="3"/>
  <c r="AQ328" i="3"/>
  <c r="BV328" i="3"/>
  <c r="AT329" i="3"/>
  <c r="AP329" i="3" s="1"/>
  <c r="AR329" i="3" s="1"/>
  <c r="AB330" i="3"/>
  <c r="BP330" i="3"/>
  <c r="AG334" i="3"/>
  <c r="BB335" i="3"/>
  <c r="BA335" i="3"/>
  <c r="AP335" i="3"/>
  <c r="AR335" i="3" s="1"/>
  <c r="AP336" i="3"/>
  <c r="BC337" i="3"/>
  <c r="BW343" i="3"/>
  <c r="AF344" i="3"/>
  <c r="BW344" i="3"/>
  <c r="AU345" i="3"/>
  <c r="AP345" i="3"/>
  <c r="AX345" i="3"/>
  <c r="AW345" i="3"/>
  <c r="BN329" i="3"/>
  <c r="AM333" i="3"/>
  <c r="AL333" i="3"/>
  <c r="AE335" i="3"/>
  <c r="AA335" i="3" s="1"/>
  <c r="AC335" i="3" s="1"/>
  <c r="BS335" i="3"/>
  <c r="BF336" i="3"/>
  <c r="BS336" i="3"/>
  <c r="AQ338" i="3"/>
  <c r="BN338" i="3"/>
  <c r="AI340" i="3"/>
  <c r="AH340" i="3"/>
  <c r="AG340" i="3"/>
  <c r="BN346" i="3"/>
  <c r="X346" i="3"/>
  <c r="W346" i="3"/>
  <c r="BI346" i="3"/>
  <c r="BJ346" i="3" s="1"/>
  <c r="BN316" i="3"/>
  <c r="AP317" i="3"/>
  <c r="AR317" i="3" s="1"/>
  <c r="AP319" i="3"/>
  <c r="AE326" i="3"/>
  <c r="AA326" i="3" s="1"/>
  <c r="BS326" i="3"/>
  <c r="BT326" i="3" s="1"/>
  <c r="AQ327" i="3"/>
  <c r="AT328" i="3"/>
  <c r="AB329" i="3"/>
  <c r="BF329" i="3"/>
  <c r="BP329" i="3"/>
  <c r="AE330" i="3"/>
  <c r="BI330" i="3"/>
  <c r="BJ330" i="3" s="1"/>
  <c r="BS330" i="3"/>
  <c r="X335" i="3"/>
  <c r="W335" i="3"/>
  <c r="BN336" i="3"/>
  <c r="BR337" i="3"/>
  <c r="BP337" i="3"/>
  <c r="AM338" i="3"/>
  <c r="AL338" i="3"/>
  <c r="AF340" i="3"/>
  <c r="BV357" i="3"/>
  <c r="BR357" i="3" s="1"/>
  <c r="BS357" i="3"/>
  <c r="BP357" i="3"/>
  <c r="AT359" i="3"/>
  <c r="AU359" i="3" s="1"/>
  <c r="BI360" i="3"/>
  <c r="BJ360" i="3" s="1"/>
  <c r="BF360" i="3"/>
  <c r="BN328" i="3"/>
  <c r="BN333" i="3"/>
  <c r="AP334" i="3"/>
  <c r="AA336" i="3"/>
  <c r="BV336" i="3"/>
  <c r="BR336" i="3" s="1"/>
  <c r="AB337" i="3"/>
  <c r="BN337" i="3"/>
  <c r="AP338" i="3"/>
  <c r="BZ338" i="3"/>
  <c r="BW338" i="3"/>
  <c r="AW344" i="3"/>
  <c r="AV344" i="3"/>
  <c r="BI345" i="3"/>
  <c r="BE345" i="3" s="1"/>
  <c r="AB318" i="3"/>
  <c r="BF318" i="3"/>
  <c r="BP318" i="3"/>
  <c r="AB320" i="3"/>
  <c r="BF320" i="3"/>
  <c r="BP320" i="3"/>
  <c r="AP321" i="3"/>
  <c r="AB328" i="3"/>
  <c r="BF328" i="3"/>
  <c r="BP328" i="3"/>
  <c r="BS329" i="3"/>
  <c r="W330" i="3"/>
  <c r="BA330" i="3"/>
  <c r="BC330" i="3" s="1"/>
  <c r="AE333" i="3"/>
  <c r="AQ333" i="3"/>
  <c r="AL334" i="3"/>
  <c r="AN334" i="3" s="1"/>
  <c r="AW336" i="3"/>
  <c r="AQ337" i="3"/>
  <c r="BB344" i="3"/>
  <c r="BA344" i="3"/>
  <c r="BN345" i="3"/>
  <c r="BY345" i="3"/>
  <c r="BX345" i="3"/>
  <c r="BF345" i="3"/>
  <c r="W321" i="3"/>
  <c r="Y321" i="3" s="1"/>
  <c r="AQ321" i="3"/>
  <c r="X330" i="3"/>
  <c r="D336" i="3"/>
  <c r="D337" i="3"/>
  <c r="BE333" i="3"/>
  <c r="BG333" i="3" s="1"/>
  <c r="W336" i="3"/>
  <c r="AM337" i="3"/>
  <c r="AL337" i="3"/>
  <c r="BI340" i="3"/>
  <c r="BW345" i="3"/>
  <c r="AP346" i="3"/>
  <c r="AR346" i="3" s="1"/>
  <c r="AX346" i="3"/>
  <c r="BE315" i="3"/>
  <c r="BG315" i="3" s="1"/>
  <c r="AL322" i="3"/>
  <c r="AN322" i="3" s="1"/>
  <c r="AT326" i="3"/>
  <c r="AL327" i="3"/>
  <c r="AN327" i="3" s="1"/>
  <c r="W329" i="3"/>
  <c r="Y329" i="3" s="1"/>
  <c r="BA329" i="3"/>
  <c r="BC329" i="3" s="1"/>
  <c r="AT330" i="3"/>
  <c r="BP333" i="3"/>
  <c r="BV333" i="3"/>
  <c r="BR333" i="3" s="1"/>
  <c r="BT333" i="3" s="1"/>
  <c r="BI334" i="3"/>
  <c r="BJ334" i="3" s="1"/>
  <c r="AQ334" i="3"/>
  <c r="BN335" i="3"/>
  <c r="X336" i="3"/>
  <c r="AE337" i="3"/>
  <c r="AF337" i="3" s="1"/>
  <c r="BS337" i="3"/>
  <c r="BI338" i="3"/>
  <c r="BJ338" i="3" s="1"/>
  <c r="BN340" i="3"/>
  <c r="BV340" i="3"/>
  <c r="BR340" i="3" s="1"/>
  <c r="BT340" i="3" s="1"/>
  <c r="BI343" i="3"/>
  <c r="AT343" i="3"/>
  <c r="AU343" i="3" s="1"/>
  <c r="BZ345" i="3"/>
  <c r="AU346" i="3"/>
  <c r="BP335" i="3"/>
  <c r="AU336" i="3"/>
  <c r="AB336" i="3"/>
  <c r="D339" i="3"/>
  <c r="D340" i="3" s="1"/>
  <c r="AA340" i="3"/>
  <c r="AC340" i="3" s="1"/>
  <c r="BP340" i="3"/>
  <c r="BR343" i="3"/>
  <c r="BZ343" i="3"/>
  <c r="BY343" i="3"/>
  <c r="AI344" i="3"/>
  <c r="AH344" i="3"/>
  <c r="AG344" i="3"/>
  <c r="BX344" i="3"/>
  <c r="BR344" i="3"/>
  <c r="BZ344" i="3"/>
  <c r="BN343" i="3"/>
  <c r="AB344" i="3"/>
  <c r="AC344" i="3" s="1"/>
  <c r="BP344" i="3"/>
  <c r="BR345" i="3"/>
  <c r="AE346" i="3"/>
  <c r="BS346" i="3"/>
  <c r="X347" i="3"/>
  <c r="W347" i="3"/>
  <c r="BI347" i="3"/>
  <c r="BZ353" i="3"/>
  <c r="BY353" i="3"/>
  <c r="BI355" i="3"/>
  <c r="BJ355" i="3" s="1"/>
  <c r="BN357" i="3"/>
  <c r="BV360" i="3"/>
  <c r="BW360" i="3" s="1"/>
  <c r="BN363" i="3"/>
  <c r="BM382" i="3"/>
  <c r="BL382" i="3"/>
  <c r="BK382" i="3"/>
  <c r="BF343" i="3"/>
  <c r="AE345" i="3"/>
  <c r="AF345" i="3" s="1"/>
  <c r="BS345" i="3"/>
  <c r="AH347" i="3"/>
  <c r="AG347" i="3"/>
  <c r="AI347" i="3"/>
  <c r="BZ347" i="3"/>
  <c r="BX347" i="3"/>
  <c r="BV348" i="3"/>
  <c r="BR348" i="3" s="1"/>
  <c r="BM352" i="3"/>
  <c r="BK352" i="3"/>
  <c r="BW355" i="3"/>
  <c r="AX355" i="3"/>
  <c r="AW355" i="3"/>
  <c r="BM357" i="3"/>
  <c r="BL357" i="3"/>
  <c r="BK357" i="3"/>
  <c r="BI359" i="3"/>
  <c r="BE359" i="3" s="1"/>
  <c r="BN360" i="3"/>
  <c r="BN361" i="3"/>
  <c r="X361" i="3"/>
  <c r="W361" i="3"/>
  <c r="BE364" i="3"/>
  <c r="BG364" i="3" s="1"/>
  <c r="BM364" i="3"/>
  <c r="BL364" i="3"/>
  <c r="BK364" i="3"/>
  <c r="BJ364" i="3"/>
  <c r="BI365" i="3"/>
  <c r="BJ365" i="3" s="1"/>
  <c r="BI344" i="3"/>
  <c r="BJ344" i="3" s="1"/>
  <c r="BS344" i="3"/>
  <c r="BV346" i="3"/>
  <c r="AF347" i="3"/>
  <c r="BW347" i="3"/>
  <c r="BN348" i="3"/>
  <c r="BN352" i="3"/>
  <c r="AT354" i="3"/>
  <c r="AP354" i="3" s="1"/>
  <c r="AQ354" i="3"/>
  <c r="BN354" i="3"/>
  <c r="AG355" i="3"/>
  <c r="AH355" i="3"/>
  <c r="AV355" i="3"/>
  <c r="BR359" i="3"/>
  <c r="BY359" i="3"/>
  <c r="BW359" i="3"/>
  <c r="BZ359" i="3"/>
  <c r="AA364" i="3"/>
  <c r="AI364" i="3"/>
  <c r="AH364" i="3"/>
  <c r="AG364" i="3"/>
  <c r="BF338" i="3"/>
  <c r="W340" i="3"/>
  <c r="AQ340" i="3"/>
  <c r="BS343" i="3"/>
  <c r="W345" i="3"/>
  <c r="AQ345" i="3"/>
  <c r="AA347" i="3"/>
  <c r="BN347" i="3"/>
  <c r="BF348" i="3"/>
  <c r="BN353" i="3"/>
  <c r="AT353" i="3"/>
  <c r="AF355" i="3"/>
  <c r="BB356" i="3"/>
  <c r="BA356" i="3"/>
  <c r="AW357" i="3"/>
  <c r="AU357" i="3"/>
  <c r="AE357" i="3"/>
  <c r="AF357" i="3" s="1"/>
  <c r="AB360" i="3"/>
  <c r="BP360" i="3"/>
  <c r="BV361" i="3"/>
  <c r="BW361" i="3" s="1"/>
  <c r="BP361" i="3"/>
  <c r="AF364" i="3"/>
  <c r="X340" i="3"/>
  <c r="W344" i="3"/>
  <c r="Y344" i="3" s="1"/>
  <c r="X345" i="3"/>
  <c r="BR347" i="3"/>
  <c r="BI348" i="3"/>
  <c r="BE348" i="3" s="1"/>
  <c r="BJ352" i="3"/>
  <c r="AA353" i="3"/>
  <c r="AH353" i="3"/>
  <c r="AW360" i="3"/>
  <c r="AU360" i="3"/>
  <c r="AE360" i="3"/>
  <c r="AF360" i="3" s="1"/>
  <c r="BS360" i="3"/>
  <c r="BZ362" i="3"/>
  <c r="BY362" i="3"/>
  <c r="BX362" i="3"/>
  <c r="BW362" i="3"/>
  <c r="AT363" i="3"/>
  <c r="AP363" i="3" s="1"/>
  <c r="AQ363" i="3"/>
  <c r="W343" i="3"/>
  <c r="Y343" i="3" s="1"/>
  <c r="BA343" i="3"/>
  <c r="BC343" i="3" s="1"/>
  <c r="BY347" i="3"/>
  <c r="AW348" i="3"/>
  <c r="AU348" i="3"/>
  <c r="AB348" i="3"/>
  <c r="BP348" i="3"/>
  <c r="BL352" i="3"/>
  <c r="AF353" i="3"/>
  <c r="BI354" i="3"/>
  <c r="BJ354" i="3" s="1"/>
  <c r="BF355" i="3"/>
  <c r="X356" i="3"/>
  <c r="W356" i="3"/>
  <c r="BI356" i="3"/>
  <c r="BJ356" i="3" s="1"/>
  <c r="BB347" i="3"/>
  <c r="BA347" i="3"/>
  <c r="AE348" i="3"/>
  <c r="BS348" i="3"/>
  <c r="D358" i="3"/>
  <c r="D359" i="3" s="1"/>
  <c r="D360" i="3" s="1"/>
  <c r="D361" i="3" s="1"/>
  <c r="D362" i="3" s="1"/>
  <c r="D363" i="3" s="1"/>
  <c r="D364" i="3" s="1"/>
  <c r="D365" i="3" s="1"/>
  <c r="D352" i="3"/>
  <c r="D353" i="3" s="1"/>
  <c r="D354" i="3" s="1"/>
  <c r="D355" i="3" s="1"/>
  <c r="D356" i="3" s="1"/>
  <c r="D357" i="3" s="1"/>
  <c r="AT352" i="3"/>
  <c r="AQ352" i="3"/>
  <c r="AM353" i="3"/>
  <c r="AL353" i="3"/>
  <c r="AU355" i="3"/>
  <c r="AI355" i="3"/>
  <c r="AH356" i="3"/>
  <c r="AG356" i="3"/>
  <c r="AI356" i="3"/>
  <c r="BJ357" i="3"/>
  <c r="BE357" i="3"/>
  <c r="BG357" i="3" s="1"/>
  <c r="AV357" i="3"/>
  <c r="BF359" i="3"/>
  <c r="AL362" i="3"/>
  <c r="AM362" i="3"/>
  <c r="BC364" i="3"/>
  <c r="BI363" i="3"/>
  <c r="BJ363" i="3" s="1"/>
  <c r="BT364" i="3"/>
  <c r="AT347" i="3"/>
  <c r="AE352" i="3"/>
  <c r="AF352" i="3" s="1"/>
  <c r="BS352" i="3"/>
  <c r="BF361" i="3"/>
  <c r="BR362" i="3"/>
  <c r="AE363" i="3"/>
  <c r="BS363" i="3"/>
  <c r="AQ365" i="3"/>
  <c r="C366" i="3"/>
  <c r="BF368" i="3"/>
  <c r="BY368" i="3"/>
  <c r="BX368" i="3"/>
  <c r="AH370" i="3"/>
  <c r="BN370" i="3"/>
  <c r="AB373" i="3"/>
  <c r="BN373" i="3"/>
  <c r="BV373" i="3"/>
  <c r="BW373" i="3" s="1"/>
  <c r="BI377" i="3"/>
  <c r="BJ377" i="3" s="1"/>
  <c r="AM379" i="3"/>
  <c r="AL379" i="3"/>
  <c r="AW381" i="3"/>
  <c r="BZ381" i="3"/>
  <c r="BI385" i="3"/>
  <c r="BE385" i="3" s="1"/>
  <c r="AE362" i="3"/>
  <c r="AF362" i="3" s="1"/>
  <c r="BS362" i="3"/>
  <c r="BN369" i="3"/>
  <c r="W369" i="3"/>
  <c r="BP370" i="3"/>
  <c r="D371" i="3"/>
  <c r="D372" i="3" s="1"/>
  <c r="D373" i="3" s="1"/>
  <c r="AM375" i="3"/>
  <c r="AL375" i="3"/>
  <c r="AI375" i="3"/>
  <c r="AH375" i="3"/>
  <c r="BN378" i="3"/>
  <c r="X378" i="3"/>
  <c r="W378" i="3"/>
  <c r="BY379" i="3"/>
  <c r="BX379" i="3"/>
  <c r="AQ380" i="3"/>
  <c r="BB381" i="3"/>
  <c r="BA381" i="3"/>
  <c r="BY385" i="3"/>
  <c r="BX385" i="3"/>
  <c r="BZ385" i="3"/>
  <c r="AB347" i="3"/>
  <c r="BP347" i="3"/>
  <c r="W352" i="3"/>
  <c r="Y352" i="3" s="1"/>
  <c r="BV352" i="3"/>
  <c r="BR352" i="3" s="1"/>
  <c r="X353" i="3"/>
  <c r="Y353" i="3" s="1"/>
  <c r="AA355" i="3"/>
  <c r="AC355" i="3" s="1"/>
  <c r="BN355" i="3"/>
  <c r="AB356" i="3"/>
  <c r="AC356" i="3" s="1"/>
  <c r="BP356" i="3"/>
  <c r="BN359" i="3"/>
  <c r="AE361" i="3"/>
  <c r="AA361" i="3" s="1"/>
  <c r="AC361" i="3" s="1"/>
  <c r="BI361" i="3"/>
  <c r="W363" i="3"/>
  <c r="Y363" i="3" s="1"/>
  <c r="BV363" i="3"/>
  <c r="BR363" i="3" s="1"/>
  <c r="X364" i="3"/>
  <c r="Y364" i="3" s="1"/>
  <c r="AT365" i="3"/>
  <c r="AP365" i="3" s="1"/>
  <c r="BX365" i="3"/>
  <c r="BI368" i="3"/>
  <c r="BJ368" i="3" s="1"/>
  <c r="BZ368" i="3"/>
  <c r="AB369" i="3"/>
  <c r="BP369" i="3"/>
  <c r="BV369" i="3"/>
  <c r="BW369" i="3" s="1"/>
  <c r="AL370" i="3"/>
  <c r="AN370" i="3" s="1"/>
  <c r="AM373" i="3"/>
  <c r="AL373" i="3"/>
  <c r="AE373" i="3"/>
  <c r="AA373" i="3" s="1"/>
  <c r="BE375" i="3"/>
  <c r="BG375" i="3" s="1"/>
  <c r="BM375" i="3"/>
  <c r="BL375" i="3"/>
  <c r="BI376" i="3"/>
  <c r="BJ376" i="3" s="1"/>
  <c r="AI376" i="3"/>
  <c r="BW377" i="3"/>
  <c r="BF377" i="3"/>
  <c r="AB378" i="3"/>
  <c r="BV378" i="3"/>
  <c r="BR378" i="3" s="1"/>
  <c r="BT378" i="3" s="1"/>
  <c r="BP378" i="3"/>
  <c r="BI381" i="3"/>
  <c r="BJ381" i="3" s="1"/>
  <c r="BE382" i="3"/>
  <c r="AM383" i="3"/>
  <c r="AL383" i="3"/>
  <c r="AH385" i="3"/>
  <c r="AG385" i="3"/>
  <c r="AA385" i="3"/>
  <c r="AC385" i="3" s="1"/>
  <c r="AI385" i="3"/>
  <c r="BW385" i="3"/>
  <c r="AT364" i="3"/>
  <c r="BX364" i="3"/>
  <c r="BN365" i="3"/>
  <c r="BV370" i="3"/>
  <c r="BR370" i="3" s="1"/>
  <c r="BT370" i="3" s="1"/>
  <c r="BL372" i="3"/>
  <c r="BK372" i="3"/>
  <c r="BN382" i="3"/>
  <c r="X382" i="3"/>
  <c r="W382" i="3"/>
  <c r="BJ382" i="3"/>
  <c r="BS347" i="3"/>
  <c r="AP348" i="3"/>
  <c r="AB354" i="3"/>
  <c r="AL354" i="3"/>
  <c r="AN354" i="3" s="1"/>
  <c r="BF354" i="3"/>
  <c r="BP354" i="3"/>
  <c r="BS356" i="3"/>
  <c r="AP357" i="3"/>
  <c r="AP360" i="3"/>
  <c r="X362" i="3"/>
  <c r="BY364" i="3"/>
  <c r="AB365" i="3"/>
  <c r="AL365" i="3"/>
  <c r="AN365" i="3" s="1"/>
  <c r="BF365" i="3"/>
  <c r="BP365" i="3"/>
  <c r="W368" i="3"/>
  <c r="X369" i="3"/>
  <c r="AA370" i="3"/>
  <c r="AC370" i="3" s="1"/>
  <c r="AQ370" i="3"/>
  <c r="AE372" i="3"/>
  <c r="AA372" i="3" s="1"/>
  <c r="AT372" i="3"/>
  <c r="AU372" i="3" s="1"/>
  <c r="AW373" i="3"/>
  <c r="AV373" i="3"/>
  <c r="AU373" i="3"/>
  <c r="AT376" i="3"/>
  <c r="AP376" i="3" s="1"/>
  <c r="BE379" i="3"/>
  <c r="BG379" i="3" s="1"/>
  <c r="BM379" i="3"/>
  <c r="BL379" i="3"/>
  <c r="BI380" i="3"/>
  <c r="BJ380" i="3" s="1"/>
  <c r="AI381" i="3"/>
  <c r="BW381" i="3"/>
  <c r="AB382" i="3"/>
  <c r="BV382" i="3"/>
  <c r="BP382" i="3"/>
  <c r="AN385" i="3"/>
  <c r="AQ348" i="3"/>
  <c r="BA348" i="3"/>
  <c r="BC348" i="3" s="1"/>
  <c r="BE352" i="3"/>
  <c r="BG352" i="3" s="1"/>
  <c r="AB353" i="3"/>
  <c r="BF353" i="3"/>
  <c r="BP353" i="3"/>
  <c r="BS355" i="3"/>
  <c r="AQ357" i="3"/>
  <c r="BA357" i="3"/>
  <c r="BC357" i="3" s="1"/>
  <c r="BS359" i="3"/>
  <c r="AQ360" i="3"/>
  <c r="BA360" i="3"/>
  <c r="BC360" i="3" s="1"/>
  <c r="AB364" i="3"/>
  <c r="AL364" i="3"/>
  <c r="AN364" i="3" s="1"/>
  <c r="BP364" i="3"/>
  <c r="BZ364" i="3"/>
  <c r="BR365" i="3"/>
  <c r="BT365" i="3" s="1"/>
  <c r="AT368" i="3"/>
  <c r="X368" i="3"/>
  <c r="AL368" i="3"/>
  <c r="AN368" i="3" s="1"/>
  <c r="BP368" i="3"/>
  <c r="BM372" i="3"/>
  <c r="AF376" i="3"/>
  <c r="BY377" i="3"/>
  <c r="AE378" i="3"/>
  <c r="AA378" i="3" s="1"/>
  <c r="BN380" i="3"/>
  <c r="BN381" i="3"/>
  <c r="BP352" i="3"/>
  <c r="AP355" i="3"/>
  <c r="AR355" i="3" s="1"/>
  <c r="AT361" i="3"/>
  <c r="AU361" i="3" s="1"/>
  <c r="BP363" i="3"/>
  <c r="D368" i="3"/>
  <c r="BR368" i="3"/>
  <c r="BT368" i="3" s="1"/>
  <c r="BI369" i="3"/>
  <c r="AF370" i="3"/>
  <c r="BN372" i="3"/>
  <c r="W372" i="3"/>
  <c r="Y372" i="3" s="1"/>
  <c r="AP373" i="3"/>
  <c r="AR373" i="3" s="1"/>
  <c r="BP375" i="3"/>
  <c r="AX377" i="3"/>
  <c r="BZ377" i="3"/>
  <c r="BI378" i="3"/>
  <c r="BE378" i="3" s="1"/>
  <c r="BJ379" i="3"/>
  <c r="AT380" i="3"/>
  <c r="BE383" i="3"/>
  <c r="BG383" i="3" s="1"/>
  <c r="BM383" i="3"/>
  <c r="BL383" i="3"/>
  <c r="BI384" i="3"/>
  <c r="BJ384" i="3" s="1"/>
  <c r="AT384" i="3"/>
  <c r="AP384" i="3" s="1"/>
  <c r="AV385" i="3"/>
  <c r="D369" i="3"/>
  <c r="AE369" i="3"/>
  <c r="AT369" i="3"/>
  <c r="AU369" i="3" s="1"/>
  <c r="BI370" i="3"/>
  <c r="AG370" i="3"/>
  <c r="AB372" i="3"/>
  <c r="BP372" i="3"/>
  <c r="BV372" i="3"/>
  <c r="BS372" i="3"/>
  <c r="BP373" i="3"/>
  <c r="AB375" i="3"/>
  <c r="BN375" i="3"/>
  <c r="AA375" i="3"/>
  <c r="BV375" i="3"/>
  <c r="AQ376" i="3"/>
  <c r="BB377" i="3"/>
  <c r="BA377" i="3"/>
  <c r="BK379" i="3"/>
  <c r="AF380" i="3"/>
  <c r="BY381" i="3"/>
  <c r="AE382" i="3"/>
  <c r="AF382" i="3" s="1"/>
  <c r="BN384" i="3"/>
  <c r="BF385" i="3"/>
  <c r="BF378" i="3"/>
  <c r="AE379" i="3"/>
  <c r="BS379" i="3"/>
  <c r="BF382" i="3"/>
  <c r="AE383" i="3"/>
  <c r="AF383" i="3" s="1"/>
  <c r="BS383" i="3"/>
  <c r="AQ384" i="3"/>
  <c r="BN385" i="3"/>
  <c r="AF389" i="3"/>
  <c r="BN386" i="3"/>
  <c r="AA376" i="3"/>
  <c r="AC376" i="3" s="1"/>
  <c r="BR377" i="3"/>
  <c r="AA380" i="3"/>
  <c r="AC380" i="3" s="1"/>
  <c r="BR381" i="3"/>
  <c r="BR385" i="3"/>
  <c r="AT390" i="3"/>
  <c r="AP390" i="3" s="1"/>
  <c r="AT375" i="3"/>
  <c r="AL376" i="3"/>
  <c r="AN376" i="3" s="1"/>
  <c r="BF376" i="3"/>
  <c r="BS377" i="3"/>
  <c r="AQ378" i="3"/>
  <c r="AT379" i="3"/>
  <c r="AL380" i="3"/>
  <c r="AN380" i="3" s="1"/>
  <c r="BF380" i="3"/>
  <c r="BS381" i="3"/>
  <c r="AQ382" i="3"/>
  <c r="AT383" i="3"/>
  <c r="AL384" i="3"/>
  <c r="AN384" i="3" s="1"/>
  <c r="BF384" i="3"/>
  <c r="BS385" i="3"/>
  <c r="BI386" i="3"/>
  <c r="BJ386" i="3" s="1"/>
  <c r="BN379" i="3"/>
  <c r="BN383" i="3"/>
  <c r="BX386" i="3"/>
  <c r="BY386" i="3"/>
  <c r="BZ386" i="3"/>
  <c r="AT386" i="3"/>
  <c r="AP386" i="3" s="1"/>
  <c r="AR386" i="3" s="1"/>
  <c r="AQ390" i="3"/>
  <c r="BI391" i="3"/>
  <c r="BJ391" i="3" s="1"/>
  <c r="BE372" i="3"/>
  <c r="BG372" i="3" s="1"/>
  <c r="W377" i="3"/>
  <c r="Y377" i="3" s="1"/>
  <c r="BP379" i="3"/>
  <c r="W381" i="3"/>
  <c r="Y381" i="3" s="1"/>
  <c r="BP383" i="3"/>
  <c r="W385" i="3"/>
  <c r="Y385" i="3" s="1"/>
  <c r="BA385" i="3"/>
  <c r="BC385" i="3" s="1"/>
  <c r="AG386" i="3"/>
  <c r="AH386" i="3"/>
  <c r="BW386" i="3"/>
  <c r="BM390" i="3"/>
  <c r="BL390" i="3"/>
  <c r="BK390" i="3"/>
  <c r="AF386" i="3"/>
  <c r="BE390" i="3"/>
  <c r="BG390" i="3" s="1"/>
  <c r="D389" i="3"/>
  <c r="D390" i="3" s="1"/>
  <c r="D391" i="3" s="1"/>
  <c r="BJ389" i="3"/>
  <c r="BN390" i="3"/>
  <c r="AA391" i="3"/>
  <c r="AC391" i="3" s="1"/>
  <c r="BF391" i="3"/>
  <c r="BV393" i="3"/>
  <c r="AI394" i="3"/>
  <c r="AH397" i="3"/>
  <c r="AG397" i="3"/>
  <c r="AB398" i="3"/>
  <c r="AA398" i="3"/>
  <c r="BP398" i="3"/>
  <c r="BV398" i="3"/>
  <c r="BR398" i="3" s="1"/>
  <c r="AQ399" i="3"/>
  <c r="BE400" i="3"/>
  <c r="BG400" i="3" s="1"/>
  <c r="BM400" i="3"/>
  <c r="BL400" i="3"/>
  <c r="BK400" i="3"/>
  <c r="AV389" i="3"/>
  <c r="BK389" i="3"/>
  <c r="AT391" i="3"/>
  <c r="BN393" i="3"/>
  <c r="AX397" i="3"/>
  <c r="AW397" i="3"/>
  <c r="AA386" i="3"/>
  <c r="AC386" i="3" s="1"/>
  <c r="BP386" i="3"/>
  <c r="BN389" i="3"/>
  <c r="AM390" i="3"/>
  <c r="AL390" i="3"/>
  <c r="AF391" i="3"/>
  <c r="AE393" i="3"/>
  <c r="AF393" i="3" s="1"/>
  <c r="AF394" i="3"/>
  <c r="AU397" i="3"/>
  <c r="BN399" i="3"/>
  <c r="BI404" i="3"/>
  <c r="BE404" i="3" s="1"/>
  <c r="BG404" i="3" s="1"/>
  <c r="AM394" i="3"/>
  <c r="AL394" i="3"/>
  <c r="AI398" i="3"/>
  <c r="AH398" i="3"/>
  <c r="AG398" i="3"/>
  <c r="AX405" i="3"/>
  <c r="AW405" i="3"/>
  <c r="AV405" i="3"/>
  <c r="AU405" i="3"/>
  <c r="BS386" i="3"/>
  <c r="BT386" i="3" s="1"/>
  <c r="BX390" i="3"/>
  <c r="BV391" i="3"/>
  <c r="BR391" i="3" s="1"/>
  <c r="AI391" i="3"/>
  <c r="AM393" i="3"/>
  <c r="AL393" i="3"/>
  <c r="AQ393" i="3"/>
  <c r="BK393" i="3"/>
  <c r="AT394" i="3"/>
  <c r="AP394" i="3" s="1"/>
  <c r="AR394" i="3" s="1"/>
  <c r="W401" i="3"/>
  <c r="BN401" i="3"/>
  <c r="X401" i="3"/>
  <c r="BI401" i="3"/>
  <c r="BJ401" i="3" s="1"/>
  <c r="AM389" i="3"/>
  <c r="AN389" i="3" s="1"/>
  <c r="BP391" i="3"/>
  <c r="BL393" i="3"/>
  <c r="AA394" i="3"/>
  <c r="BN394" i="3"/>
  <c r="BB397" i="3"/>
  <c r="BA397" i="3"/>
  <c r="AI397" i="3"/>
  <c r="BM398" i="3"/>
  <c r="BL398" i="3"/>
  <c r="BK398" i="3"/>
  <c r="AT399" i="3"/>
  <c r="AP399" i="3" s="1"/>
  <c r="X389" i="3"/>
  <c r="Y389" i="3" s="1"/>
  <c r="AP389" i="3"/>
  <c r="AR389" i="3" s="1"/>
  <c r="BZ389" i="3"/>
  <c r="BY389" i="3"/>
  <c r="BJ390" i="3"/>
  <c r="BM393" i="3"/>
  <c r="AG394" i="3"/>
  <c r="BA394" i="3"/>
  <c r="BC394" i="3" s="1"/>
  <c r="BI397" i="3"/>
  <c r="BF397" i="3"/>
  <c r="BJ398" i="3"/>
  <c r="BR390" i="3"/>
  <c r="BT390" i="3" s="1"/>
  <c r="BP390" i="3"/>
  <c r="BI394" i="3"/>
  <c r="BJ394" i="3" s="1"/>
  <c r="BW394" i="3"/>
  <c r="BR397" i="3"/>
  <c r="BN398" i="3"/>
  <c r="X398" i="3"/>
  <c r="W398" i="3"/>
  <c r="BS398" i="3"/>
  <c r="BS402" i="3"/>
  <c r="BP402" i="3"/>
  <c r="BV402" i="3"/>
  <c r="BW402" i="3" s="1"/>
  <c r="BV400" i="3"/>
  <c r="AE401" i="3"/>
  <c r="AA401" i="3" s="1"/>
  <c r="AC401" i="3" s="1"/>
  <c r="BF401" i="3"/>
  <c r="BS401" i="3"/>
  <c r="BF402" i="3"/>
  <c r="BI403" i="3"/>
  <c r="BE403" i="3" s="1"/>
  <c r="BY404" i="3"/>
  <c r="BX404" i="3"/>
  <c r="AE405" i="3"/>
  <c r="AF405" i="3" s="1"/>
  <c r="BI407" i="3"/>
  <c r="BE407" i="3" s="1"/>
  <c r="BG407" i="3" s="1"/>
  <c r="BV408" i="3"/>
  <c r="BW408" i="3" s="1"/>
  <c r="BL411" i="3"/>
  <c r="BN405" i="3"/>
  <c r="W407" i="3"/>
  <c r="BN407" i="3"/>
  <c r="AM409" i="3"/>
  <c r="AL409" i="3"/>
  <c r="BV411" i="3"/>
  <c r="BR411" i="3" s="1"/>
  <c r="BS411" i="3"/>
  <c r="BP411" i="3"/>
  <c r="BW401" i="3"/>
  <c r="AI403" i="3"/>
  <c r="BN403" i="3"/>
  <c r="AI404" i="3"/>
  <c r="AH404" i="3"/>
  <c r="AM405" i="3"/>
  <c r="AL405" i="3"/>
  <c r="AG407" i="3"/>
  <c r="AA407" i="3"/>
  <c r="AC407" i="3" s="1"/>
  <c r="BW409" i="3"/>
  <c r="BE389" i="3"/>
  <c r="AB394" i="3"/>
  <c r="BP394" i="3"/>
  <c r="X400" i="3"/>
  <c r="Y400" i="3" s="1"/>
  <c r="AF403" i="3"/>
  <c r="BB403" i="3"/>
  <c r="BC403" i="3" s="1"/>
  <c r="AP405" i="3"/>
  <c r="BV405" i="3"/>
  <c r="BW405" i="3" s="1"/>
  <c r="AF407" i="3"/>
  <c r="AB389" i="3"/>
  <c r="BF389" i="3"/>
  <c r="BP389" i="3"/>
  <c r="BS391" i="3"/>
  <c r="AB393" i="3"/>
  <c r="BF393" i="3"/>
  <c r="BG393" i="3" s="1"/>
  <c r="BP393" i="3"/>
  <c r="BR394" i="3"/>
  <c r="BT394" i="3" s="1"/>
  <c r="BS397" i="3"/>
  <c r="AB399" i="3"/>
  <c r="AL399" i="3"/>
  <c r="AN399" i="3" s="1"/>
  <c r="AL400" i="3"/>
  <c r="AN400" i="3" s="1"/>
  <c r="BA400" i="3"/>
  <c r="BC400" i="3" s="1"/>
  <c r="BZ401" i="3"/>
  <c r="AL402" i="3"/>
  <c r="AN402" i="3" s="1"/>
  <c r="X403" i="3"/>
  <c r="Y403" i="3" s="1"/>
  <c r="BN404" i="3"/>
  <c r="X404" i="3"/>
  <c r="Y404" i="3" s="1"/>
  <c r="AG404" i="3"/>
  <c r="BP404" i="3"/>
  <c r="AQ405" i="3"/>
  <c r="BE405" i="3"/>
  <c r="BG405" i="3" s="1"/>
  <c r="X407" i="3"/>
  <c r="AL408" i="3"/>
  <c r="AN408" i="3" s="1"/>
  <c r="AP397" i="3"/>
  <c r="AR397" i="3" s="1"/>
  <c r="AT398" i="3"/>
  <c r="AU398" i="3" s="1"/>
  <c r="BI399" i="3"/>
  <c r="BJ399" i="3" s="1"/>
  <c r="AT401" i="3"/>
  <c r="AQ401" i="3"/>
  <c r="AQ403" i="3"/>
  <c r="AA404" i="3"/>
  <c r="AC404" i="3" s="1"/>
  <c r="AL404" i="3"/>
  <c r="AN404" i="3" s="1"/>
  <c r="BR404" i="3"/>
  <c r="BT404" i="3" s="1"/>
  <c r="BJ405" i="3"/>
  <c r="AQ407" i="3"/>
  <c r="AT407" i="3"/>
  <c r="AU407" i="3" s="1"/>
  <c r="BI408" i="3"/>
  <c r="BJ408" i="3" s="1"/>
  <c r="BI410" i="3"/>
  <c r="BJ410" i="3" s="1"/>
  <c r="BF410" i="3"/>
  <c r="BR410" i="3"/>
  <c r="BT410" i="3" s="1"/>
  <c r="BE398" i="3"/>
  <c r="BG398" i="3" s="1"/>
  <c r="BP399" i="3"/>
  <c r="BV399" i="3"/>
  <c r="BW399" i="3" s="1"/>
  <c r="AB400" i="3"/>
  <c r="AQ400" i="3"/>
  <c r="BP400" i="3"/>
  <c r="BB401" i="3"/>
  <c r="BC401" i="3" s="1"/>
  <c r="BP401" i="3"/>
  <c r="AB402" i="3"/>
  <c r="AA403" i="3"/>
  <c r="AC403" i="3" s="1"/>
  <c r="BF403" i="3"/>
  <c r="BW404" i="3"/>
  <c r="BC404" i="3"/>
  <c r="BK405" i="3"/>
  <c r="BN408" i="3"/>
  <c r="X408" i="3"/>
  <c r="W408" i="3"/>
  <c r="BN410" i="3"/>
  <c r="X410" i="3"/>
  <c r="W410" i="3"/>
  <c r="BJ400" i="3"/>
  <c r="BS400" i="3"/>
  <c r="BR401" i="3"/>
  <c r="AE402" i="3"/>
  <c r="AA402" i="3" s="1"/>
  <c r="BP408" i="3"/>
  <c r="AE409" i="3"/>
  <c r="AF409" i="3" s="1"/>
  <c r="BN414" i="3"/>
  <c r="X414" i="3"/>
  <c r="Y414" i="3" s="1"/>
  <c r="AL414" i="3"/>
  <c r="AN414" i="3" s="1"/>
  <c r="BI421" i="3"/>
  <c r="BE421" i="3" s="1"/>
  <c r="BF421" i="3"/>
  <c r="BZ422" i="3"/>
  <c r="BY422" i="3"/>
  <c r="BX422" i="3"/>
  <c r="BM428" i="3"/>
  <c r="BK428" i="3"/>
  <c r="BE428" i="3"/>
  <c r="BG428" i="3" s="1"/>
  <c r="BL428" i="3"/>
  <c r="BI413" i="3"/>
  <c r="BE413" i="3" s="1"/>
  <c r="AA414" i="3"/>
  <c r="AC414" i="3" s="1"/>
  <c r="AI414" i="3"/>
  <c r="AH414" i="3"/>
  <c r="AM415" i="3"/>
  <c r="AL415" i="3"/>
  <c r="AL422" i="3"/>
  <c r="AM422" i="3"/>
  <c r="AE408" i="3"/>
  <c r="AF408" i="3" s="1"/>
  <c r="AE410" i="3"/>
  <c r="AF410" i="3" s="1"/>
  <c r="AT412" i="3"/>
  <c r="AP412" i="3" s="1"/>
  <c r="AR412" i="3" s="1"/>
  <c r="BN413" i="3"/>
  <c r="W413" i="3"/>
  <c r="AT415" i="3"/>
  <c r="AU415" i="3" s="1"/>
  <c r="BF417" i="3"/>
  <c r="BI417" i="3"/>
  <c r="BE417" i="3" s="1"/>
  <c r="BN421" i="3"/>
  <c r="AU424" i="3"/>
  <c r="BN415" i="3"/>
  <c r="BB424" i="3"/>
  <c r="BA424" i="3"/>
  <c r="AW424" i="3"/>
  <c r="AV424" i="3"/>
  <c r="AP424" i="3"/>
  <c r="AR424" i="3" s="1"/>
  <c r="AX424" i="3"/>
  <c r="BN411" i="3"/>
  <c r="BF413" i="3"/>
  <c r="AH422" i="3"/>
  <c r="BI424" i="3"/>
  <c r="BE424" i="3" s="1"/>
  <c r="BF424" i="3"/>
  <c r="BS403" i="3"/>
  <c r="AB405" i="3"/>
  <c r="BP405" i="3"/>
  <c r="AB409" i="3"/>
  <c r="AP410" i="3"/>
  <c r="AR410" i="3" s="1"/>
  <c r="AW410" i="3"/>
  <c r="AI412" i="3"/>
  <c r="X413" i="3"/>
  <c r="BP414" i="3"/>
  <c r="BI415" i="3"/>
  <c r="BA415" i="3"/>
  <c r="BC415" i="3" s="1"/>
  <c r="BR422" i="3"/>
  <c r="BT422" i="3" s="1"/>
  <c r="AT404" i="3"/>
  <c r="AU404" i="3" s="1"/>
  <c r="AT408" i="3"/>
  <c r="AU408" i="3" s="1"/>
  <c r="BN409" i="3"/>
  <c r="AL410" i="3"/>
  <c r="AN410" i="3" s="1"/>
  <c r="AX411" i="3"/>
  <c r="AB412" i="3"/>
  <c r="AA412" i="3"/>
  <c r="BV412" i="3"/>
  <c r="BP412" i="3"/>
  <c r="AQ413" i="3"/>
  <c r="AT413" i="3"/>
  <c r="AP413" i="3" s="1"/>
  <c r="X417" i="3"/>
  <c r="Y417" i="3" s="1"/>
  <c r="BN422" i="3"/>
  <c r="X422" i="3"/>
  <c r="Y422" i="3" s="1"/>
  <c r="BI422" i="3"/>
  <c r="BJ422" i="3" s="1"/>
  <c r="AR422" i="3"/>
  <c r="BB411" i="3"/>
  <c r="BA411" i="3"/>
  <c r="BK412" i="3"/>
  <c r="BE412" i="3"/>
  <c r="BG412" i="3" s="1"/>
  <c r="BI414" i="3"/>
  <c r="AG414" i="3"/>
  <c r="AE415" i="3"/>
  <c r="AF415" i="3" s="1"/>
  <c r="BP415" i="3"/>
  <c r="AQ417" i="3"/>
  <c r="AT417" i="3"/>
  <c r="AP417" i="3" s="1"/>
  <c r="BN417" i="3"/>
  <c r="BB421" i="3"/>
  <c r="BA421" i="3"/>
  <c r="AV422" i="3"/>
  <c r="AX422" i="3"/>
  <c r="AW422" i="3"/>
  <c r="AU422" i="3"/>
  <c r="BW422" i="3"/>
  <c r="BI426" i="3"/>
  <c r="BJ426" i="3" s="1"/>
  <c r="AL427" i="3"/>
  <c r="AM427" i="3"/>
  <c r="AB428" i="3"/>
  <c r="BV428" i="3"/>
  <c r="BR428" i="3" s="1"/>
  <c r="BS428" i="3"/>
  <c r="BP428" i="3"/>
  <c r="BP429" i="3"/>
  <c r="BV429" i="3"/>
  <c r="BW429" i="3" s="1"/>
  <c r="W411" i="3"/>
  <c r="Y411" i="3" s="1"/>
  <c r="BN412" i="3"/>
  <c r="AE413" i="3"/>
  <c r="AA413" i="3" s="1"/>
  <c r="AC413" i="3" s="1"/>
  <c r="BS413" i="3"/>
  <c r="BF415" i="3"/>
  <c r="AE417" i="3"/>
  <c r="AA417" i="3" s="1"/>
  <c r="AC417" i="3" s="1"/>
  <c r="AL424" i="3"/>
  <c r="AN424" i="3" s="1"/>
  <c r="AM426" i="3"/>
  <c r="AN426" i="3" s="1"/>
  <c r="AT427" i="3"/>
  <c r="AP427" i="3" s="1"/>
  <c r="AQ427" i="3"/>
  <c r="AL429" i="3"/>
  <c r="AM429" i="3"/>
  <c r="BV417" i="3"/>
  <c r="BW417" i="3" s="1"/>
  <c r="AA424" i="3"/>
  <c r="BN424" i="3"/>
  <c r="AX429" i="3"/>
  <c r="AV429" i="3"/>
  <c r="AW429" i="3"/>
  <c r="W426" i="3"/>
  <c r="Y426" i="3" s="1"/>
  <c r="BB427" i="3"/>
  <c r="BC427" i="3" s="1"/>
  <c r="AT428" i="3"/>
  <c r="AP428" i="3" s="1"/>
  <c r="AQ428" i="3"/>
  <c r="AE428" i="3"/>
  <c r="AT426" i="3"/>
  <c r="AU426" i="3" s="1"/>
  <c r="BE427" i="3"/>
  <c r="BM427" i="3"/>
  <c r="BB430" i="3"/>
  <c r="BA430" i="3"/>
  <c r="BI430" i="3"/>
  <c r="BJ430" i="3" s="1"/>
  <c r="BF430" i="3"/>
  <c r="BV431" i="3"/>
  <c r="BR431" i="3" s="1"/>
  <c r="BS431" i="3"/>
  <c r="BP431" i="3"/>
  <c r="AE421" i="3"/>
  <c r="AF421" i="3" s="1"/>
  <c r="BP422" i="3"/>
  <c r="AG424" i="3"/>
  <c r="BV424" i="3"/>
  <c r="BR424" i="3" s="1"/>
  <c r="BT424" i="3" s="1"/>
  <c r="AH426" i="3"/>
  <c r="AI426" i="3"/>
  <c r="AG426" i="3"/>
  <c r="BL427" i="3"/>
  <c r="AB431" i="3"/>
  <c r="AE431" i="3"/>
  <c r="AA431" i="3" s="1"/>
  <c r="BN431" i="3"/>
  <c r="AI424" i="3"/>
  <c r="BN427" i="3"/>
  <c r="BN428" i="3"/>
  <c r="W428" i="3"/>
  <c r="Y428" i="3" s="1"/>
  <c r="BJ428" i="3"/>
  <c r="BN430" i="3"/>
  <c r="AB439" i="3"/>
  <c r="BN439" i="3"/>
  <c r="AE439" i="3"/>
  <c r="AF439" i="3" s="1"/>
  <c r="BI434" i="3"/>
  <c r="BE434" i="3" s="1"/>
  <c r="BN434" i="3"/>
  <c r="AX440" i="3"/>
  <c r="AW440" i="3"/>
  <c r="AV440" i="3"/>
  <c r="AH443" i="3"/>
  <c r="AL433" i="3"/>
  <c r="AN433" i="3" s="1"/>
  <c r="X434" i="3"/>
  <c r="W434" i="3"/>
  <c r="BI438" i="3"/>
  <c r="BJ438" i="3" s="1"/>
  <c r="BF438" i="3"/>
  <c r="AU440" i="3"/>
  <c r="AU429" i="3"/>
  <c r="AP429" i="3"/>
  <c r="BP430" i="3"/>
  <c r="AT432" i="3"/>
  <c r="AU432" i="3" s="1"/>
  <c r="AI434" i="3"/>
  <c r="AH434" i="3"/>
  <c r="BX434" i="3"/>
  <c r="BZ434" i="3"/>
  <c r="BY434" i="3"/>
  <c r="BR434" i="3"/>
  <c r="BT434" i="3" s="1"/>
  <c r="X438" i="3"/>
  <c r="W438" i="3"/>
  <c r="BN438" i="3"/>
  <c r="AQ429" i="3"/>
  <c r="W433" i="3"/>
  <c r="AI438" i="3"/>
  <c r="AH438" i="3"/>
  <c r="AG438" i="3"/>
  <c r="AA438" i="3"/>
  <c r="BJ429" i="3"/>
  <c r="X430" i="3"/>
  <c r="Y430" i="3" s="1"/>
  <c r="BZ430" i="3"/>
  <c r="AT433" i="3"/>
  <c r="AU433" i="3" s="1"/>
  <c r="X433" i="3"/>
  <c r="BY433" i="3"/>
  <c r="BZ433" i="3"/>
  <c r="BX433" i="3"/>
  <c r="AA434" i="3"/>
  <c r="BL435" i="3"/>
  <c r="BM435" i="3"/>
  <c r="BK435" i="3"/>
  <c r="AL437" i="3"/>
  <c r="AN437" i="3" s="1"/>
  <c r="AH440" i="3"/>
  <c r="AG440" i="3"/>
  <c r="AI440" i="3"/>
  <c r="AA440" i="3"/>
  <c r="BW440" i="3"/>
  <c r="BZ440" i="3"/>
  <c r="BX440" i="3"/>
  <c r="BV426" i="3"/>
  <c r="BW426" i="3" s="1"/>
  <c r="BJ427" i="3"/>
  <c r="BC428" i="3"/>
  <c r="BN429" i="3"/>
  <c r="BK429" i="3"/>
  <c r="AB430" i="3"/>
  <c r="AQ430" i="3"/>
  <c r="AE432" i="3"/>
  <c r="AA432" i="3" s="1"/>
  <c r="BW433" i="3"/>
  <c r="AX434" i="3"/>
  <c r="AU434" i="3"/>
  <c r="BB435" i="3"/>
  <c r="BA435" i="3"/>
  <c r="AE435" i="3"/>
  <c r="BJ435" i="3"/>
  <c r="BI439" i="3"/>
  <c r="BJ439" i="3" s="1"/>
  <c r="AF440" i="3"/>
  <c r="BV427" i="3"/>
  <c r="AE429" i="3"/>
  <c r="AF429" i="3" s="1"/>
  <c r="BI431" i="3"/>
  <c r="BE431" i="3" s="1"/>
  <c r="BF431" i="3"/>
  <c r="BE432" i="3"/>
  <c r="BG432" i="3" s="1"/>
  <c r="BK432" i="3"/>
  <c r="BM432" i="3"/>
  <c r="AF434" i="3"/>
  <c r="BF434" i="3"/>
  <c r="BN435" i="3"/>
  <c r="BP439" i="3"/>
  <c r="BV439" i="3"/>
  <c r="BR439" i="3" s="1"/>
  <c r="BT439" i="3" s="1"/>
  <c r="AM442" i="3"/>
  <c r="AL442" i="3"/>
  <c r="BN442" i="3"/>
  <c r="BY443" i="3"/>
  <c r="BX443" i="3"/>
  <c r="BZ443" i="3"/>
  <c r="AT442" i="3"/>
  <c r="AP442" i="3" s="1"/>
  <c r="BE429" i="3"/>
  <c r="AL431" i="3"/>
  <c r="AN431" i="3" s="1"/>
  <c r="BN432" i="3"/>
  <c r="W432" i="3"/>
  <c r="BW434" i="3"/>
  <c r="AL434" i="3"/>
  <c r="AN434" i="3" s="1"/>
  <c r="BA434" i="3"/>
  <c r="BC434" i="3" s="1"/>
  <c r="BZ437" i="3"/>
  <c r="BY437" i="3"/>
  <c r="AF438" i="3"/>
  <c r="AU438" i="3"/>
  <c r="BN441" i="3"/>
  <c r="X441" i="3"/>
  <c r="W441" i="3"/>
  <c r="BJ441" i="3"/>
  <c r="AG442" i="3"/>
  <c r="BF429" i="3"/>
  <c r="AB432" i="3"/>
  <c r="BP432" i="3"/>
  <c r="BV432" i="3"/>
  <c r="BR432" i="3" s="1"/>
  <c r="BT432" i="3" s="1"/>
  <c r="BI433" i="3"/>
  <c r="BE433" i="3" s="1"/>
  <c r="BG433" i="3" s="1"/>
  <c r="BP435" i="3"/>
  <c r="AQ437" i="3"/>
  <c r="BW437" i="3"/>
  <c r="AM439" i="3"/>
  <c r="AL439" i="3"/>
  <c r="AQ440" i="3"/>
  <c r="AP440" i="3"/>
  <c r="AB441" i="3"/>
  <c r="AA441" i="3"/>
  <c r="BP441" i="3"/>
  <c r="BV441" i="3"/>
  <c r="BZ442" i="3"/>
  <c r="AP438" i="3"/>
  <c r="AR438" i="3" s="1"/>
  <c r="AX438" i="3"/>
  <c r="AW438" i="3"/>
  <c r="AF441" i="3"/>
  <c r="BI442" i="3"/>
  <c r="BE442" i="3" s="1"/>
  <c r="AQ442" i="3"/>
  <c r="BB431" i="3"/>
  <c r="BA431" i="3"/>
  <c r="AT431" i="3"/>
  <c r="AU431" i="3" s="1"/>
  <c r="X432" i="3"/>
  <c r="BS435" i="3"/>
  <c r="BI437" i="3"/>
  <c r="BE437" i="3" s="1"/>
  <c r="BG437" i="3" s="1"/>
  <c r="AT437" i="3"/>
  <c r="AU437" i="3" s="1"/>
  <c r="BB440" i="3"/>
  <c r="BA440" i="3"/>
  <c r="BN440" i="3"/>
  <c r="AM435" i="3"/>
  <c r="AL435" i="3"/>
  <c r="BN437" i="3"/>
  <c r="BB438" i="3"/>
  <c r="BA438" i="3"/>
  <c r="AV441" i="3"/>
  <c r="AU441" i="3"/>
  <c r="AI441" i="3"/>
  <c r="AH441" i="3"/>
  <c r="AG441" i="3"/>
  <c r="BM441" i="3"/>
  <c r="BL441" i="3"/>
  <c r="BK441" i="3"/>
  <c r="AA442" i="3"/>
  <c r="AC442" i="3" s="1"/>
  <c r="AI442" i="3"/>
  <c r="BC442" i="3"/>
  <c r="BI443" i="3"/>
  <c r="BE443" i="3" s="1"/>
  <c r="BF443" i="3"/>
  <c r="AA433" i="3"/>
  <c r="AC433" i="3" s="1"/>
  <c r="AA437" i="3"/>
  <c r="AC437" i="3" s="1"/>
  <c r="AB440" i="3"/>
  <c r="BP440" i="3"/>
  <c r="AP441" i="3"/>
  <c r="BR443" i="3"/>
  <c r="AT439" i="3"/>
  <c r="BR440" i="3"/>
  <c r="AQ441" i="3"/>
  <c r="BS443" i="3"/>
  <c r="BV438" i="3"/>
  <c r="BW438" i="3" s="1"/>
  <c r="BI440" i="3"/>
  <c r="BJ440" i="3" s="1"/>
  <c r="BS440" i="3"/>
  <c r="BF442" i="3"/>
  <c r="BR442" i="3"/>
  <c r="BT442" i="3" s="1"/>
  <c r="W443" i="3"/>
  <c r="Y443" i="3" s="1"/>
  <c r="AQ443" i="3"/>
  <c r="BA443" i="3"/>
  <c r="BE441" i="3"/>
  <c r="BG441" i="3" s="1"/>
  <c r="BB443" i="3"/>
  <c r="AR154" i="3" l="1"/>
  <c r="BR435" i="3"/>
  <c r="BX435" i="3"/>
  <c r="AG443" i="3"/>
  <c r="BW435" i="3"/>
  <c r="AW389" i="3"/>
  <c r="AW377" i="3"/>
  <c r="AX337" i="3"/>
  <c r="AH256" i="3"/>
  <c r="BT243" i="3"/>
  <c r="BX239" i="3"/>
  <c r="BG215" i="3"/>
  <c r="AW247" i="3"/>
  <c r="AI174" i="3"/>
  <c r="BW158" i="3"/>
  <c r="AV154" i="3"/>
  <c r="AF128" i="3"/>
  <c r="AI128" i="3"/>
  <c r="AG118" i="3"/>
  <c r="BE66" i="3"/>
  <c r="AA13" i="3"/>
  <c r="AC13" i="3" s="1"/>
  <c r="AI13" i="3"/>
  <c r="AF28" i="3"/>
  <c r="AU112" i="3"/>
  <c r="AU430" i="3"/>
  <c r="AI443" i="3"/>
  <c r="AI422" i="3"/>
  <c r="BW410" i="3"/>
  <c r="AX389" i="3"/>
  <c r="AP377" i="3"/>
  <c r="AR377" i="3" s="1"/>
  <c r="AW356" i="3"/>
  <c r="BM317" i="3"/>
  <c r="AI256" i="3"/>
  <c r="BK212" i="3"/>
  <c r="AI207" i="3"/>
  <c r="BJ212" i="3"/>
  <c r="AH247" i="3"/>
  <c r="AF174" i="3"/>
  <c r="BR158" i="3"/>
  <c r="BT158" i="3" s="1"/>
  <c r="BK142" i="3"/>
  <c r="AW117" i="3"/>
  <c r="BJ126" i="3"/>
  <c r="BJ66" i="3"/>
  <c r="BW14" i="3"/>
  <c r="AC256" i="3"/>
  <c r="AV430" i="3"/>
  <c r="AA422" i="3"/>
  <c r="AC422" i="3" s="1"/>
  <c r="BZ410" i="3"/>
  <c r="AI390" i="3"/>
  <c r="AU377" i="3"/>
  <c r="BX356" i="3"/>
  <c r="AV356" i="3"/>
  <c r="AA343" i="3"/>
  <c r="AW319" i="3"/>
  <c r="BE317" i="3"/>
  <c r="BG317" i="3" s="1"/>
  <c r="AF256" i="3"/>
  <c r="BL212" i="3"/>
  <c r="AA207" i="3"/>
  <c r="AC207" i="3" s="1"/>
  <c r="AP212" i="3"/>
  <c r="AR212" i="3" s="1"/>
  <c r="AI247" i="3"/>
  <c r="BM142" i="3"/>
  <c r="BY130" i="3"/>
  <c r="BY158" i="3"/>
  <c r="BK126" i="3"/>
  <c r="AG98" i="3"/>
  <c r="AA119" i="3"/>
  <c r="AC119" i="3" s="1"/>
  <c r="AF97" i="3"/>
  <c r="BY435" i="3"/>
  <c r="AG422" i="3"/>
  <c r="BY410" i="3"/>
  <c r="AG399" i="3"/>
  <c r="BZ356" i="3"/>
  <c r="AU356" i="3"/>
  <c r="AX356" i="3"/>
  <c r="AG343" i="3"/>
  <c r="AU319" i="3"/>
  <c r="BW315" i="3"/>
  <c r="AA250" i="3"/>
  <c r="AC250" i="3" s="1"/>
  <c r="AG250" i="3"/>
  <c r="BM212" i="3"/>
  <c r="AU212" i="3"/>
  <c r="AX247" i="3"/>
  <c r="BR148" i="3"/>
  <c r="BT148" i="3" s="1"/>
  <c r="BZ130" i="3"/>
  <c r="BX158" i="3"/>
  <c r="BR136" i="3"/>
  <c r="BT136" i="3" s="1"/>
  <c r="AH118" i="3"/>
  <c r="AP84" i="3"/>
  <c r="AF118" i="3"/>
  <c r="BL126" i="3"/>
  <c r="AF119" i="3"/>
  <c r="BE71" i="3"/>
  <c r="BG71" i="3" s="1"/>
  <c r="AA60" i="3"/>
  <c r="AC60" i="3" s="1"/>
  <c r="AH98" i="3"/>
  <c r="AG119" i="3"/>
  <c r="AC438" i="3"/>
  <c r="AP409" i="3"/>
  <c r="AR409" i="3" s="1"/>
  <c r="AA411" i="3"/>
  <c r="AC411" i="3" s="1"/>
  <c r="AV409" i="3"/>
  <c r="AG390" i="3"/>
  <c r="AA399" i="3"/>
  <c r="AA390" i="3"/>
  <c r="AC390" i="3" s="1"/>
  <c r="AV319" i="3"/>
  <c r="AG303" i="3"/>
  <c r="BZ239" i="3"/>
  <c r="AH250" i="3"/>
  <c r="AH228" i="3"/>
  <c r="AV212" i="3"/>
  <c r="AP247" i="3"/>
  <c r="AR247" i="3" s="1"/>
  <c r="AA174" i="3"/>
  <c r="AC174" i="3" s="1"/>
  <c r="AA118" i="3"/>
  <c r="BR130" i="3"/>
  <c r="AU117" i="3"/>
  <c r="BM126" i="3"/>
  <c r="BK66" i="3"/>
  <c r="AI98" i="3"/>
  <c r="AG97" i="3"/>
  <c r="AI119" i="3"/>
  <c r="AJ119" i="3" s="1"/>
  <c r="AA28" i="3"/>
  <c r="AI28" i="3"/>
  <c r="AF13" i="3"/>
  <c r="AU84" i="3"/>
  <c r="AG28" i="3"/>
  <c r="AA443" i="3"/>
  <c r="AC443" i="3" s="1"/>
  <c r="AU409" i="3"/>
  <c r="AW409" i="3"/>
  <c r="AP382" i="3"/>
  <c r="AH303" i="3"/>
  <c r="AC306" i="3"/>
  <c r="AG254" i="3"/>
  <c r="AI250" i="3"/>
  <c r="BR239" i="3"/>
  <c r="AI228" i="3"/>
  <c r="AJ228" i="3" s="1"/>
  <c r="AU247" i="3"/>
  <c r="AG174" i="3"/>
  <c r="AH128" i="3"/>
  <c r="AA97" i="3"/>
  <c r="BL66" i="3"/>
  <c r="AA98" i="3"/>
  <c r="AC98" i="3" s="1"/>
  <c r="AV84" i="3"/>
  <c r="AH97" i="3"/>
  <c r="AJ97" i="3" s="1"/>
  <c r="AH27" i="3"/>
  <c r="AG13" i="3"/>
  <c r="AR336" i="3"/>
  <c r="BJ317" i="3"/>
  <c r="AI303" i="3"/>
  <c r="AG256" i="3"/>
  <c r="BE222" i="3"/>
  <c r="AA228" i="3"/>
  <c r="AC228" i="3" s="1"/>
  <c r="AF207" i="3"/>
  <c r="AC79" i="3"/>
  <c r="AX84" i="3"/>
  <c r="AH41" i="3"/>
  <c r="BC432" i="3"/>
  <c r="AI384" i="3"/>
  <c r="AH368" i="3"/>
  <c r="BY355" i="3"/>
  <c r="AA354" i="3"/>
  <c r="AA329" i="3"/>
  <c r="AX313" i="3"/>
  <c r="BX315" i="3"/>
  <c r="AA307" i="3"/>
  <c r="BM305" i="3"/>
  <c r="AV311" i="3"/>
  <c r="AF285" i="3"/>
  <c r="AP291" i="3"/>
  <c r="AF233" i="3"/>
  <c r="AP215" i="3"/>
  <c r="AR215" i="3" s="1"/>
  <c r="BW228" i="3"/>
  <c r="AA68" i="3"/>
  <c r="AC68" i="3" s="1"/>
  <c r="AV95" i="3"/>
  <c r="AF39" i="3"/>
  <c r="AI39" i="3"/>
  <c r="AJ39" i="3" s="1"/>
  <c r="AG31" i="3"/>
  <c r="BZ409" i="3"/>
  <c r="AW402" i="3"/>
  <c r="AF368" i="3"/>
  <c r="BR355" i="3"/>
  <c r="AH354" i="3"/>
  <c r="AG329" i="3"/>
  <c r="BY315" i="3"/>
  <c r="AG307" i="3"/>
  <c r="AX291" i="3"/>
  <c r="AF293" i="3"/>
  <c r="AU291" i="3"/>
  <c r="AV278" i="3"/>
  <c r="AC233" i="3"/>
  <c r="AH233" i="3"/>
  <c r="AP254" i="3"/>
  <c r="AR254" i="3" s="1"/>
  <c r="AX215" i="3"/>
  <c r="AC229" i="3"/>
  <c r="AU215" i="3"/>
  <c r="BX228" i="3"/>
  <c r="AP79" i="3"/>
  <c r="AR79" i="3" s="1"/>
  <c r="Y89" i="3"/>
  <c r="AI68" i="3"/>
  <c r="AC33" i="3"/>
  <c r="AW95" i="3"/>
  <c r="AP47" i="3"/>
  <c r="AR47" i="3" s="1"/>
  <c r="AI31" i="3"/>
  <c r="AP253" i="3"/>
  <c r="AR253" i="3" s="1"/>
  <c r="AV443" i="3"/>
  <c r="AG430" i="3"/>
  <c r="BE411" i="3"/>
  <c r="BG411" i="3" s="1"/>
  <c r="AA368" i="3"/>
  <c r="AC368" i="3" s="1"/>
  <c r="AG354" i="3"/>
  <c r="AH329" i="3"/>
  <c r="BM311" i="3"/>
  <c r="BZ315" i="3"/>
  <c r="AW278" i="3"/>
  <c r="BJ262" i="3"/>
  <c r="AI254" i="3"/>
  <c r="AI233" i="3"/>
  <c r="AU254" i="3"/>
  <c r="AV215" i="3"/>
  <c r="BY228" i="3"/>
  <c r="AV214" i="3"/>
  <c r="AU176" i="3"/>
  <c r="AW176" i="3"/>
  <c r="AX149" i="3"/>
  <c r="AP92" i="3"/>
  <c r="AF68" i="3"/>
  <c r="BX50" i="3"/>
  <c r="AU79" i="3"/>
  <c r="AA36" i="3"/>
  <c r="AF31" i="3"/>
  <c r="AI36" i="3"/>
  <c r="AU47" i="3"/>
  <c r="AU403" i="3"/>
  <c r="AF411" i="3"/>
  <c r="BM411" i="3"/>
  <c r="AP443" i="3"/>
  <c r="AW443" i="3"/>
  <c r="AX435" i="3"/>
  <c r="AH430" i="3"/>
  <c r="BZ384" i="3"/>
  <c r="AI377" i="3"/>
  <c r="AI354" i="3"/>
  <c r="AX340" i="3"/>
  <c r="AF254" i="3"/>
  <c r="BE262" i="3"/>
  <c r="AV254" i="3"/>
  <c r="AA186" i="3"/>
  <c r="AC186" i="3" s="1"/>
  <c r="BZ228" i="3"/>
  <c r="AW214" i="3"/>
  <c r="AX206" i="3"/>
  <c r="AX176" i="3"/>
  <c r="AP149" i="3"/>
  <c r="AF112" i="3"/>
  <c r="AG112" i="3"/>
  <c r="BZ88" i="3"/>
  <c r="BK68" i="3"/>
  <c r="AF91" i="3"/>
  <c r="AW79" i="3"/>
  <c r="BR50" i="3"/>
  <c r="BT50" i="3" s="1"/>
  <c r="AG91" i="3"/>
  <c r="AV47" i="3"/>
  <c r="AV403" i="3"/>
  <c r="AF307" i="3"/>
  <c r="AX443" i="3"/>
  <c r="AA430" i="3"/>
  <c r="AV435" i="3"/>
  <c r="AI430" i="3"/>
  <c r="BR409" i="3"/>
  <c r="BT409" i="3" s="1"/>
  <c r="AG411" i="3"/>
  <c r="BX409" i="3"/>
  <c r="AA384" i="3"/>
  <c r="AC384" i="3" s="1"/>
  <c r="AG377" i="3"/>
  <c r="AG368" i="3"/>
  <c r="BZ355" i="3"/>
  <c r="AH320" i="3"/>
  <c r="AF320" i="3"/>
  <c r="AU313" i="3"/>
  <c r="AU311" i="3"/>
  <c r="AI285" i="3"/>
  <c r="BL262" i="3"/>
  <c r="AW254" i="3"/>
  <c r="AG233" i="3"/>
  <c r="AH195" i="3"/>
  <c r="AX214" i="3"/>
  <c r="AV176" i="3"/>
  <c r="AU149" i="3"/>
  <c r="AU142" i="3"/>
  <c r="AG138" i="3"/>
  <c r="AI112" i="3"/>
  <c r="BW88" i="3"/>
  <c r="AX79" i="3"/>
  <c r="AI91" i="3"/>
  <c r="AV38" i="3"/>
  <c r="AW47" i="3"/>
  <c r="AU38" i="3"/>
  <c r="AU435" i="3"/>
  <c r="AW435" i="3"/>
  <c r="AH411" i="3"/>
  <c r="AH377" i="3"/>
  <c r="AG384" i="3"/>
  <c r="AV313" i="3"/>
  <c r="AW311" i="3"/>
  <c r="AA293" i="3"/>
  <c r="AA285" i="3"/>
  <c r="AC285" i="3" s="1"/>
  <c r="AG293" i="3"/>
  <c r="AP278" i="3"/>
  <c r="AH285" i="3"/>
  <c r="BM262" i="3"/>
  <c r="AV253" i="3"/>
  <c r="AI195" i="3"/>
  <c r="AU214" i="3"/>
  <c r="BX160" i="3"/>
  <c r="AV149" i="3"/>
  <c r="AA112" i="3"/>
  <c r="BX88" i="3"/>
  <c r="AG36" i="3"/>
  <c r="AA39" i="3"/>
  <c r="AW38" i="3"/>
  <c r="AP38" i="3"/>
  <c r="AR38" i="3" s="1"/>
  <c r="AF195" i="3"/>
  <c r="BR88" i="3"/>
  <c r="AP403" i="3"/>
  <c r="BJ411" i="3"/>
  <c r="AU370" i="3"/>
  <c r="AX370" i="3"/>
  <c r="AH384" i="3"/>
  <c r="AG320" i="3"/>
  <c r="AC236" i="3"/>
  <c r="AU253" i="3"/>
  <c r="AU206" i="3"/>
  <c r="BY160" i="3"/>
  <c r="AU33" i="3"/>
  <c r="AF66" i="3"/>
  <c r="AH292" i="3"/>
  <c r="AI279" i="3"/>
  <c r="AF243" i="3"/>
  <c r="AH189" i="3"/>
  <c r="AA135" i="3"/>
  <c r="AI135" i="3"/>
  <c r="AV142" i="3"/>
  <c r="AA107" i="3"/>
  <c r="BM47" i="3"/>
  <c r="BM23" i="3"/>
  <c r="BR33" i="3"/>
  <c r="BT33" i="3" s="1"/>
  <c r="AW34" i="3"/>
  <c r="BR334" i="3"/>
  <c r="BT334" i="3" s="1"/>
  <c r="BW257" i="3"/>
  <c r="AW163" i="3"/>
  <c r="AW160" i="3"/>
  <c r="AI189" i="3"/>
  <c r="BR172" i="3"/>
  <c r="AI169" i="3"/>
  <c r="AH130" i="3"/>
  <c r="AG135" i="3"/>
  <c r="AW142" i="3"/>
  <c r="AU151" i="3"/>
  <c r="AG107" i="3"/>
  <c r="BE47" i="3"/>
  <c r="BJ23" i="3"/>
  <c r="AP51" i="3"/>
  <c r="AR51" i="3" s="1"/>
  <c r="AX34" i="3"/>
  <c r="BW334" i="3"/>
  <c r="BT191" i="3"/>
  <c r="AX163" i="3"/>
  <c r="AX160" i="3"/>
  <c r="BW172" i="3"/>
  <c r="AA169" i="3"/>
  <c r="AV151" i="3"/>
  <c r="BK23" i="3"/>
  <c r="AU55" i="3"/>
  <c r="AU51" i="3"/>
  <c r="AY51" i="3" s="1"/>
  <c r="AP34" i="3"/>
  <c r="AR34" i="3" s="1"/>
  <c r="BX334" i="3"/>
  <c r="AA253" i="3"/>
  <c r="AC253" i="3" s="1"/>
  <c r="AW252" i="3"/>
  <c r="AU160" i="3"/>
  <c r="AY160" i="3" s="1"/>
  <c r="BX172" i="3"/>
  <c r="AW151" i="3"/>
  <c r="AA55" i="3"/>
  <c r="AC55" i="3" s="1"/>
  <c r="BW33" i="3"/>
  <c r="AV55" i="3"/>
  <c r="AV51" i="3"/>
  <c r="BX33" i="3"/>
  <c r="BZ334" i="3"/>
  <c r="BK166" i="3"/>
  <c r="AP160" i="3"/>
  <c r="AR160" i="3" s="1"/>
  <c r="AX151" i="3"/>
  <c r="AG55" i="3"/>
  <c r="AW55" i="3"/>
  <c r="AW51" i="3"/>
  <c r="BY33" i="3"/>
  <c r="AP333" i="3"/>
  <c r="AR333" i="3" s="1"/>
  <c r="AF292" i="3"/>
  <c r="AG292" i="3"/>
  <c r="AG279" i="3"/>
  <c r="AJ279" i="3" s="1"/>
  <c r="AH236" i="3"/>
  <c r="AG253" i="3"/>
  <c r="BL166" i="3"/>
  <c r="AP158" i="3"/>
  <c r="AU158" i="3"/>
  <c r="AX142" i="3"/>
  <c r="AH55" i="3"/>
  <c r="BJ47" i="3"/>
  <c r="AX55" i="3"/>
  <c r="AI407" i="3"/>
  <c r="AH253" i="3"/>
  <c r="AF169" i="3"/>
  <c r="BM166" i="3"/>
  <c r="AX158" i="3"/>
  <c r="BT56" i="3"/>
  <c r="BE23" i="3"/>
  <c r="BG23" i="3" s="1"/>
  <c r="AI55" i="3"/>
  <c r="BE139" i="3"/>
  <c r="BG139" i="3" s="1"/>
  <c r="AU194" i="3"/>
  <c r="AP268" i="3"/>
  <c r="AR268" i="3" s="1"/>
  <c r="AV206" i="3"/>
  <c r="AY206" i="3" s="1"/>
  <c r="AF257" i="3"/>
  <c r="BC137" i="3"/>
  <c r="AN244" i="3"/>
  <c r="BC365" i="3"/>
  <c r="Y247" i="3"/>
  <c r="BY413" i="3"/>
  <c r="BX413" i="3"/>
  <c r="BZ413" i="3"/>
  <c r="AI359" i="3"/>
  <c r="AF359" i="3"/>
  <c r="AG359" i="3"/>
  <c r="BZ187" i="3"/>
  <c r="BY187" i="3"/>
  <c r="BR187" i="3"/>
  <c r="BW190" i="3"/>
  <c r="BY190" i="3"/>
  <c r="BX190" i="3"/>
  <c r="BR190" i="3"/>
  <c r="BT190" i="3" s="1"/>
  <c r="BY86" i="3"/>
  <c r="BR86" i="3"/>
  <c r="BX86" i="3"/>
  <c r="BW86" i="3"/>
  <c r="BZ86" i="3"/>
  <c r="AP203" i="3"/>
  <c r="AR203" i="3" s="1"/>
  <c r="AW203" i="3"/>
  <c r="AV203" i="3"/>
  <c r="AU203" i="3"/>
  <c r="BZ83" i="3"/>
  <c r="BY83" i="3"/>
  <c r="AI282" i="3"/>
  <c r="AA282" i="3"/>
  <c r="AF282" i="3"/>
  <c r="AH282" i="3"/>
  <c r="BZ376" i="3"/>
  <c r="AP344" i="3"/>
  <c r="AR344" i="3" s="1"/>
  <c r="AU344" i="3"/>
  <c r="AX344" i="3"/>
  <c r="BJ295" i="3"/>
  <c r="BM295" i="3"/>
  <c r="BK295" i="3"/>
  <c r="BL295" i="3"/>
  <c r="BE295" i="3"/>
  <c r="AX312" i="3"/>
  <c r="AV312" i="3"/>
  <c r="AU312" i="3"/>
  <c r="AU298" i="3"/>
  <c r="AX298" i="3"/>
  <c r="AW298" i="3"/>
  <c r="AY298" i="3" s="1"/>
  <c r="AP298" i="3"/>
  <c r="AR298" i="3" s="1"/>
  <c r="AF187" i="3"/>
  <c r="AA187" i="3"/>
  <c r="AG187" i="3"/>
  <c r="BK107" i="3"/>
  <c r="BE107" i="3"/>
  <c r="BJ107" i="3"/>
  <c r="BM107" i="3"/>
  <c r="AI63" i="3"/>
  <c r="AF63" i="3"/>
  <c r="AH63" i="3"/>
  <c r="AG63" i="3"/>
  <c r="BE67" i="3"/>
  <c r="BG67" i="3" s="1"/>
  <c r="BM67" i="3"/>
  <c r="BJ67" i="3"/>
  <c r="BK67" i="3"/>
  <c r="BL67" i="3"/>
  <c r="BZ75" i="3"/>
  <c r="BW75" i="3"/>
  <c r="BY75" i="3"/>
  <c r="BR75" i="3"/>
  <c r="AP141" i="3"/>
  <c r="AR141" i="3" s="1"/>
  <c r="AX141" i="3"/>
  <c r="AW141" i="3"/>
  <c r="AV141" i="3"/>
  <c r="AU141" i="3"/>
  <c r="AI316" i="3"/>
  <c r="AG316" i="3"/>
  <c r="AF316" i="3"/>
  <c r="AA316" i="3"/>
  <c r="AC316" i="3" s="1"/>
  <c r="BW379" i="3"/>
  <c r="BR379" i="3"/>
  <c r="BT379" i="3" s="1"/>
  <c r="BZ379" i="3"/>
  <c r="BX307" i="3"/>
  <c r="BY307" i="3"/>
  <c r="BW307" i="3"/>
  <c r="BR307" i="3"/>
  <c r="AP186" i="3"/>
  <c r="AR186" i="3" s="1"/>
  <c r="AV186" i="3"/>
  <c r="AH78" i="3"/>
  <c r="AF78" i="3"/>
  <c r="AW288" i="3"/>
  <c r="AU288" i="3"/>
  <c r="AX288" i="3"/>
  <c r="AV288" i="3"/>
  <c r="BZ128" i="3"/>
  <c r="BY128" i="3"/>
  <c r="BX128" i="3"/>
  <c r="BR128" i="3"/>
  <c r="BT128" i="3" s="1"/>
  <c r="AA87" i="3"/>
  <c r="AI87" i="3"/>
  <c r="AF87" i="3"/>
  <c r="AG87" i="3"/>
  <c r="BW29" i="3"/>
  <c r="BR29" i="3"/>
  <c r="AA83" i="3"/>
  <c r="AC83" i="3" s="1"/>
  <c r="AI83" i="3"/>
  <c r="AG83" i="3"/>
  <c r="BW28" i="3"/>
  <c r="BX28" i="3"/>
  <c r="AV198" i="3"/>
  <c r="AX198" i="3"/>
  <c r="AP198" i="3"/>
  <c r="AW198" i="3"/>
  <c r="BX92" i="3"/>
  <c r="BR92" i="3"/>
  <c r="BZ92" i="3"/>
  <c r="BW92" i="3"/>
  <c r="AV66" i="3"/>
  <c r="AW66" i="3"/>
  <c r="AU66" i="3"/>
  <c r="AP66" i="3"/>
  <c r="AR66" i="3" s="1"/>
  <c r="BZ316" i="3"/>
  <c r="BY316" i="3"/>
  <c r="BW316" i="3"/>
  <c r="BX316" i="3"/>
  <c r="AV226" i="3"/>
  <c r="AP226" i="3"/>
  <c r="AX226" i="3"/>
  <c r="AW226" i="3"/>
  <c r="AY226" i="3" s="1"/>
  <c r="AU226" i="3"/>
  <c r="AW327" i="3"/>
  <c r="AV327" i="3"/>
  <c r="AX327" i="3"/>
  <c r="AU327" i="3"/>
  <c r="AP327" i="3"/>
  <c r="AV152" i="3"/>
  <c r="AU152" i="3"/>
  <c r="AW152" i="3"/>
  <c r="BM118" i="3"/>
  <c r="BK118" i="3"/>
  <c r="BL118" i="3"/>
  <c r="AH198" i="3"/>
  <c r="AG198" i="3"/>
  <c r="AA198" i="3"/>
  <c r="AC198" i="3" s="1"/>
  <c r="AI145" i="3"/>
  <c r="AF145" i="3"/>
  <c r="AH145" i="3"/>
  <c r="AV169" i="3"/>
  <c r="AP169" i="3"/>
  <c r="AR169" i="3" s="1"/>
  <c r="AU169" i="3"/>
  <c r="AX169" i="3"/>
  <c r="AA22" i="3"/>
  <c r="AG22" i="3"/>
  <c r="AF22" i="3"/>
  <c r="AI22" i="3"/>
  <c r="AG132" i="3"/>
  <c r="AI132" i="3"/>
  <c r="AH132" i="3"/>
  <c r="AF132" i="3"/>
  <c r="AG27" i="3"/>
  <c r="AA27" i="3"/>
  <c r="AC27" i="3" s="1"/>
  <c r="BR89" i="3"/>
  <c r="BT89" i="3" s="1"/>
  <c r="BY89" i="3"/>
  <c r="AW400" i="3"/>
  <c r="AP400" i="3"/>
  <c r="AR400" i="3" s="1"/>
  <c r="AX400" i="3"/>
  <c r="AW271" i="3"/>
  <c r="AU271" i="3"/>
  <c r="AP271" i="3"/>
  <c r="AR271" i="3" s="1"/>
  <c r="AI14" i="3"/>
  <c r="AF14" i="3"/>
  <c r="AA14" i="3"/>
  <c r="AA365" i="3"/>
  <c r="AC365" i="3" s="1"/>
  <c r="AF365" i="3"/>
  <c r="AI365" i="3"/>
  <c r="BW60" i="3"/>
  <c r="BZ60" i="3"/>
  <c r="CA60" i="3" s="1"/>
  <c r="BY60" i="3"/>
  <c r="BR60" i="3"/>
  <c r="BT60" i="3" s="1"/>
  <c r="AU393" i="3"/>
  <c r="CA390" i="3"/>
  <c r="AC343" i="3"/>
  <c r="AV271" i="3"/>
  <c r="BZ190" i="3"/>
  <c r="AI156" i="3"/>
  <c r="BM77" i="3"/>
  <c r="AA276" i="3"/>
  <c r="AH276" i="3"/>
  <c r="AG276" i="3"/>
  <c r="AF276" i="3"/>
  <c r="BW306" i="3"/>
  <c r="BR306" i="3"/>
  <c r="BT306" i="3" s="1"/>
  <c r="BY306" i="3"/>
  <c r="BZ306" i="3"/>
  <c r="AI219" i="3"/>
  <c r="AH219" i="3"/>
  <c r="AG219" i="3"/>
  <c r="AF219" i="3"/>
  <c r="BJ270" i="3"/>
  <c r="BE270" i="3"/>
  <c r="BG270" i="3" s="1"/>
  <c r="BL270" i="3"/>
  <c r="AP231" i="3"/>
  <c r="AR231" i="3" s="1"/>
  <c r="AU231" i="3"/>
  <c r="AX199" i="3"/>
  <c r="AW199" i="3"/>
  <c r="AV199" i="3"/>
  <c r="AP199" i="3"/>
  <c r="AR199" i="3" s="1"/>
  <c r="AU199" i="3"/>
  <c r="AX154" i="3"/>
  <c r="AW154" i="3"/>
  <c r="AU154" i="3"/>
  <c r="BR140" i="3"/>
  <c r="BT140" i="3" s="1"/>
  <c r="BZ140" i="3"/>
  <c r="BW140" i="3"/>
  <c r="BY140" i="3"/>
  <c r="AP161" i="3"/>
  <c r="AV161" i="3"/>
  <c r="AY161" i="3" s="1"/>
  <c r="BE51" i="3"/>
  <c r="BM51" i="3"/>
  <c r="BL51" i="3"/>
  <c r="BK51" i="3"/>
  <c r="BY249" i="3"/>
  <c r="BX249" i="3"/>
  <c r="AG282" i="3"/>
  <c r="AA232" i="3"/>
  <c r="AC232" i="3" s="1"/>
  <c r="AI232" i="3"/>
  <c r="AH232" i="3"/>
  <c r="AP109" i="3"/>
  <c r="AR109" i="3" s="1"/>
  <c r="AX109" i="3"/>
  <c r="AW109" i="3"/>
  <c r="AV109" i="3"/>
  <c r="BX14" i="3"/>
  <c r="BR14" i="3"/>
  <c r="BT14" i="3" s="1"/>
  <c r="BZ14" i="3"/>
  <c r="AU185" i="3"/>
  <c r="AP185" i="3"/>
  <c r="AR185" i="3" s="1"/>
  <c r="AX185" i="3"/>
  <c r="AX134" i="3"/>
  <c r="AW134" i="3"/>
  <c r="AV134" i="3"/>
  <c r="AU134" i="3"/>
  <c r="AY134" i="3" s="1"/>
  <c r="AP134" i="3"/>
  <c r="AW90" i="3"/>
  <c r="AV90" i="3"/>
  <c r="AP90" i="3"/>
  <c r="AR90" i="3" s="1"/>
  <c r="BZ136" i="3"/>
  <c r="BY136" i="3"/>
  <c r="BX136" i="3"/>
  <c r="BY243" i="3"/>
  <c r="CA243" i="3" s="1"/>
  <c r="BW243" i="3"/>
  <c r="BX243" i="3"/>
  <c r="AA173" i="3"/>
  <c r="AC173" i="3" s="1"/>
  <c r="AH173" i="3"/>
  <c r="AG173" i="3"/>
  <c r="AF173" i="3"/>
  <c r="AA359" i="3"/>
  <c r="AC359" i="3" s="1"/>
  <c r="BR413" i="3"/>
  <c r="BT413" i="3" s="1"/>
  <c r="AX271" i="3"/>
  <c r="AH187" i="3"/>
  <c r="AV118" i="3"/>
  <c r="BX75" i="3"/>
  <c r="CA75" i="3" s="1"/>
  <c r="AH83" i="3"/>
  <c r="AF83" i="3"/>
  <c r="AX230" i="3"/>
  <c r="AW230" i="3"/>
  <c r="AV230" i="3"/>
  <c r="AU230" i="3"/>
  <c r="AP230" i="3"/>
  <c r="AR230" i="3" s="1"/>
  <c r="AF198" i="3"/>
  <c r="AP385" i="3"/>
  <c r="AR385" i="3" s="1"/>
  <c r="AX385" i="3"/>
  <c r="AW385" i="3"/>
  <c r="AU385" i="3"/>
  <c r="BW314" i="3"/>
  <c r="BR314" i="3"/>
  <c r="AA286" i="3"/>
  <c r="AC286" i="3" s="1"/>
  <c r="AI286" i="3"/>
  <c r="AJ286" i="3" s="1"/>
  <c r="AF338" i="3"/>
  <c r="AG338" i="3"/>
  <c r="AX238" i="3"/>
  <c r="AP238" i="3"/>
  <c r="AR238" i="3" s="1"/>
  <c r="AW238" i="3"/>
  <c r="AV238" i="3"/>
  <c r="AU238" i="3"/>
  <c r="AW340" i="3"/>
  <c r="AU340" i="3"/>
  <c r="AV340" i="3"/>
  <c r="AV300" i="3"/>
  <c r="AU300" i="3"/>
  <c r="BY430" i="3"/>
  <c r="BX430" i="3"/>
  <c r="BE127" i="3"/>
  <c r="BG127" i="3" s="1"/>
  <c r="BK127" i="3"/>
  <c r="BJ127" i="3"/>
  <c r="AG51" i="3"/>
  <c r="AA51" i="3"/>
  <c r="AF51" i="3"/>
  <c r="AJ51" i="3" s="1"/>
  <c r="BY180" i="3"/>
  <c r="BX180" i="3"/>
  <c r="BW180" i="3"/>
  <c r="BG427" i="3"/>
  <c r="AX118" i="3"/>
  <c r="BZ414" i="3"/>
  <c r="BY414" i="3"/>
  <c r="BX414" i="3"/>
  <c r="CA414" i="3" s="1"/>
  <c r="BW414" i="3"/>
  <c r="AX266" i="3"/>
  <c r="AW266" i="3"/>
  <c r="AP266" i="3"/>
  <c r="AR266" i="3" s="1"/>
  <c r="AU266" i="3"/>
  <c r="AH359" i="3"/>
  <c r="AH164" i="3"/>
  <c r="AA132" i="3"/>
  <c r="AC132" i="3" s="1"/>
  <c r="BX83" i="3"/>
  <c r="BL107" i="3"/>
  <c r="AX66" i="3"/>
  <c r="AY66" i="3" s="1"/>
  <c r="BY28" i="3"/>
  <c r="AP402" i="3"/>
  <c r="AR402" i="3" s="1"/>
  <c r="AX402" i="3"/>
  <c r="AV402" i="3"/>
  <c r="AU411" i="3"/>
  <c r="AV411" i="3"/>
  <c r="AV400" i="3"/>
  <c r="AI299" i="3"/>
  <c r="AJ299" i="3" s="1"/>
  <c r="AF299" i="3"/>
  <c r="AU189" i="3"/>
  <c r="AV189" i="3"/>
  <c r="AP189" i="3"/>
  <c r="AR189" i="3" s="1"/>
  <c r="BW48" i="3"/>
  <c r="BZ48" i="3"/>
  <c r="BY48" i="3"/>
  <c r="BZ79" i="3"/>
  <c r="BX79" i="3"/>
  <c r="BR79" i="3"/>
  <c r="BT79" i="3" s="1"/>
  <c r="BW79" i="3"/>
  <c r="BY79" i="3"/>
  <c r="AA121" i="3"/>
  <c r="AH121" i="3"/>
  <c r="AH85" i="3"/>
  <c r="AI85" i="3"/>
  <c r="AG85" i="3"/>
  <c r="AF27" i="3"/>
  <c r="BZ29" i="3"/>
  <c r="BJ118" i="3"/>
  <c r="AV393" i="3"/>
  <c r="AP393" i="3"/>
  <c r="BJ362" i="3"/>
  <c r="BM362" i="3"/>
  <c r="BW413" i="3"/>
  <c r="AX393" i="3"/>
  <c r="AG365" i="3"/>
  <c r="AI290" i="3"/>
  <c r="AX203" i="3"/>
  <c r="AY203" i="3" s="1"/>
  <c r="AI198" i="3"/>
  <c r="AW169" i="3"/>
  <c r="BE118" i="3"/>
  <c r="AA145" i="3"/>
  <c r="AC145" i="3" s="1"/>
  <c r="AH87" i="3"/>
  <c r="BJ97" i="3"/>
  <c r="BE97" i="3"/>
  <c r="BZ28" i="3"/>
  <c r="AH400" i="3"/>
  <c r="AI400" i="3"/>
  <c r="AG400" i="3"/>
  <c r="AA400" i="3"/>
  <c r="BJ313" i="3"/>
  <c r="BK313" i="3"/>
  <c r="BM313" i="3"/>
  <c r="BL313" i="3"/>
  <c r="BE313" i="3"/>
  <c r="BR298" i="3"/>
  <c r="BT298" i="3" s="1"/>
  <c r="BZ298" i="3"/>
  <c r="BW298" i="3"/>
  <c r="BX298" i="3"/>
  <c r="BY298" i="3"/>
  <c r="BY338" i="3"/>
  <c r="BR338" i="3"/>
  <c r="BT338" i="3" s="1"/>
  <c r="BX338" i="3"/>
  <c r="BW203" i="3"/>
  <c r="BZ203" i="3"/>
  <c r="BY203" i="3"/>
  <c r="BX203" i="3"/>
  <c r="BR203" i="3"/>
  <c r="BT203" i="3" s="1"/>
  <c r="BR135" i="3"/>
  <c r="BZ135" i="3"/>
  <c r="BY135" i="3"/>
  <c r="AH277" i="3"/>
  <c r="AG277" i="3"/>
  <c r="AF277" i="3"/>
  <c r="AA277" i="3"/>
  <c r="AC277" i="3" s="1"/>
  <c r="AX284" i="3"/>
  <c r="AV284" i="3"/>
  <c r="AU284" i="3"/>
  <c r="AW284" i="3"/>
  <c r="AI136" i="3"/>
  <c r="AA136" i="3"/>
  <c r="AC136" i="3" s="1"/>
  <c r="AG136" i="3"/>
  <c r="AU60" i="3"/>
  <c r="AW60" i="3"/>
  <c r="AH365" i="3"/>
  <c r="AU198" i="3"/>
  <c r="AG145" i="3"/>
  <c r="AG126" i="3"/>
  <c r="BY92" i="3"/>
  <c r="AH22" i="3"/>
  <c r="AH14" i="3"/>
  <c r="AW346" i="3"/>
  <c r="AV346" i="3"/>
  <c r="BX353" i="3"/>
  <c r="BW353" i="3"/>
  <c r="BR353" i="3"/>
  <c r="BT353" i="3" s="1"/>
  <c r="AU335" i="3"/>
  <c r="AW335" i="3"/>
  <c r="BZ309" i="3"/>
  <c r="BY309" i="3"/>
  <c r="BX309" i="3"/>
  <c r="BW309" i="3"/>
  <c r="AW250" i="3"/>
  <c r="AV250" i="3"/>
  <c r="AP250" i="3"/>
  <c r="AR250" i="3" s="1"/>
  <c r="BR156" i="3"/>
  <c r="BT156" i="3" s="1"/>
  <c r="BX156" i="3"/>
  <c r="BY156" i="3"/>
  <c r="AG201" i="3"/>
  <c r="AA201" i="3"/>
  <c r="AH201" i="3"/>
  <c r="AF201" i="3"/>
  <c r="AI201" i="3"/>
  <c r="AG117" i="3"/>
  <c r="AF117" i="3"/>
  <c r="AH117" i="3"/>
  <c r="AI117" i="3"/>
  <c r="AA117" i="3"/>
  <c r="AC117" i="3" s="1"/>
  <c r="AA96" i="3"/>
  <c r="AC96" i="3" s="1"/>
  <c r="AG96" i="3"/>
  <c r="BE158" i="3"/>
  <c r="BG158" i="3" s="1"/>
  <c r="BM158" i="3"/>
  <c r="BK158" i="3"/>
  <c r="BL158" i="3"/>
  <c r="AW133" i="3"/>
  <c r="AV133" i="3"/>
  <c r="AU133" i="3"/>
  <c r="AG123" i="3"/>
  <c r="AA123" i="3"/>
  <c r="AC123" i="3" s="1"/>
  <c r="AF123" i="3"/>
  <c r="AI123" i="3"/>
  <c r="AC309" i="3"/>
  <c r="AC153" i="3"/>
  <c r="BT86" i="3"/>
  <c r="AR26" i="3"/>
  <c r="AR214" i="3"/>
  <c r="AC30" i="3"/>
  <c r="AJ412" i="3"/>
  <c r="AC163" i="3"/>
  <c r="AY112" i="3"/>
  <c r="AC307" i="3"/>
  <c r="AC66" i="3"/>
  <c r="BW245" i="3"/>
  <c r="AF163" i="3"/>
  <c r="AJ163" i="3" s="1"/>
  <c r="AN231" i="3"/>
  <c r="Y228" i="3"/>
  <c r="BC278" i="3"/>
  <c r="AC434" i="3"/>
  <c r="BJ402" i="3"/>
  <c r="BY380" i="3"/>
  <c r="AG389" i="3"/>
  <c r="AG381" i="3"/>
  <c r="BL373" i="3"/>
  <c r="AX381" i="3"/>
  <c r="BW335" i="3"/>
  <c r="AW362" i="3"/>
  <c r="AA313" i="3"/>
  <c r="AC313" i="3" s="1"/>
  <c r="AP279" i="3"/>
  <c r="AR279" i="3" s="1"/>
  <c r="BW282" i="3"/>
  <c r="BL288" i="3"/>
  <c r="AX252" i="3"/>
  <c r="AF248" i="3"/>
  <c r="BK261" i="3"/>
  <c r="BX198" i="3"/>
  <c r="AR165" i="3"/>
  <c r="AA166" i="3"/>
  <c r="AC166" i="3" s="1"/>
  <c r="AV188" i="3"/>
  <c r="BK134" i="3"/>
  <c r="BW176" i="3"/>
  <c r="AG182" i="3"/>
  <c r="AH138" i="3"/>
  <c r="BL119" i="3"/>
  <c r="AA77" i="3"/>
  <c r="AC77" i="3" s="1"/>
  <c r="BL68" i="3"/>
  <c r="AX103" i="3"/>
  <c r="AU22" i="3"/>
  <c r="BX42" i="3"/>
  <c r="AF231" i="3"/>
  <c r="BW442" i="3"/>
  <c r="AU421" i="3"/>
  <c r="BK409" i="3"/>
  <c r="BL402" i="3"/>
  <c r="AI389" i="3"/>
  <c r="BR383" i="3"/>
  <c r="AH381" i="3"/>
  <c r="BX383" i="3"/>
  <c r="BM373" i="3"/>
  <c r="AP362" i="3"/>
  <c r="AR362" i="3" s="1"/>
  <c r="AP381" i="3"/>
  <c r="AR381" i="3" s="1"/>
  <c r="AV337" i="3"/>
  <c r="AX362" i="3"/>
  <c r="AR319" i="3"/>
  <c r="BR335" i="3"/>
  <c r="BT335" i="3" s="1"/>
  <c r="BR282" i="3"/>
  <c r="BT282" i="3" s="1"/>
  <c r="AU302" i="3"/>
  <c r="BM288" i="3"/>
  <c r="AV277" i="3"/>
  <c r="AU252" i="3"/>
  <c r="AY252" i="3" s="1"/>
  <c r="AI248" i="3"/>
  <c r="BY198" i="3"/>
  <c r="AV202" i="3"/>
  <c r="AW188" i="3"/>
  <c r="AH165" i="3"/>
  <c r="BZ176" i="3"/>
  <c r="BR141" i="3"/>
  <c r="BT141" i="3" s="1"/>
  <c r="BX176" i="3"/>
  <c r="AH182" i="3"/>
  <c r="AG147" i="3"/>
  <c r="AU125" i="3"/>
  <c r="AF77" i="3"/>
  <c r="AU103" i="3"/>
  <c r="BT38" i="3"/>
  <c r="AW22" i="3"/>
  <c r="AG77" i="3"/>
  <c r="BY42" i="3"/>
  <c r="AV22" i="3"/>
  <c r="BW415" i="3"/>
  <c r="BX421" i="3"/>
  <c r="BL409" i="3"/>
  <c r="BX403" i="3"/>
  <c r="BX415" i="3"/>
  <c r="BZ403" i="3"/>
  <c r="CA394" i="3"/>
  <c r="AP378" i="3"/>
  <c r="AR378" i="3" s="1"/>
  <c r="BK373" i="3"/>
  <c r="BY383" i="3"/>
  <c r="BE373" i="3"/>
  <c r="BG373" i="3" s="1"/>
  <c r="AV381" i="3"/>
  <c r="BL353" i="3"/>
  <c r="AU337" i="3"/>
  <c r="AW337" i="3"/>
  <c r="AU362" i="3"/>
  <c r="BZ330" i="3"/>
  <c r="AV302" i="3"/>
  <c r="BE288" i="3"/>
  <c r="BG288" i="3" s="1"/>
  <c r="BE261" i="3"/>
  <c r="AA248" i="3"/>
  <c r="AR192" i="3"/>
  <c r="AP188" i="3"/>
  <c r="AR188" i="3" s="1"/>
  <c r="AR158" i="3"/>
  <c r="AX188" i="3"/>
  <c r="AI165" i="3"/>
  <c r="AI178" i="3"/>
  <c r="BL134" i="3"/>
  <c r="AF152" i="3"/>
  <c r="BZ141" i="3"/>
  <c r="AA178" i="3"/>
  <c r="AC178" i="3" s="1"/>
  <c r="AI166" i="3"/>
  <c r="AH147" i="3"/>
  <c r="BK147" i="3"/>
  <c r="BT88" i="3"/>
  <c r="BK39" i="3"/>
  <c r="AX125" i="3"/>
  <c r="AW103" i="3"/>
  <c r="AV88" i="3"/>
  <c r="BR42" i="3"/>
  <c r="BT42" i="3" s="1"/>
  <c r="AI77" i="3"/>
  <c r="AX239" i="3"/>
  <c r="BW430" i="3"/>
  <c r="AC424" i="3"/>
  <c r="BR421" i="3"/>
  <c r="BT421" i="3" s="1"/>
  <c r="AW414" i="3"/>
  <c r="AV414" i="3"/>
  <c r="AV421" i="3"/>
  <c r="BE409" i="3"/>
  <c r="BG409" i="3" s="1"/>
  <c r="AA389" i="3"/>
  <c r="BY415" i="3"/>
  <c r="AA381" i="3"/>
  <c r="AC381" i="3" s="1"/>
  <c r="BZ383" i="3"/>
  <c r="BW330" i="3"/>
  <c r="BR330" i="3"/>
  <c r="BT330" i="3" s="1"/>
  <c r="AH313" i="3"/>
  <c r="AU293" i="3"/>
  <c r="AY293" i="3" s="1"/>
  <c r="AV293" i="3"/>
  <c r="AG248" i="3"/>
  <c r="BR229" i="3"/>
  <c r="AF165" i="3"/>
  <c r="AG178" i="3"/>
  <c r="AI147" i="3"/>
  <c r="BL147" i="3"/>
  <c r="AU88" i="3"/>
  <c r="AX88" i="3"/>
  <c r="BE39" i="3"/>
  <c r="BG39" i="3" s="1"/>
  <c r="AU414" i="3"/>
  <c r="AW421" i="3"/>
  <c r="BY421" i="3"/>
  <c r="BW403" i="3"/>
  <c r="BK402" i="3"/>
  <c r="BZ415" i="3"/>
  <c r="BX335" i="3"/>
  <c r="BX330" i="3"/>
  <c r="BY282" i="3"/>
  <c r="AW293" i="3"/>
  <c r="AV261" i="3"/>
  <c r="BX268" i="3"/>
  <c r="AF214" i="3"/>
  <c r="AG214" i="3"/>
  <c r="AG194" i="3"/>
  <c r="AF166" i="3"/>
  <c r="BM134" i="3"/>
  <c r="AA147" i="3"/>
  <c r="AC147" i="3" s="1"/>
  <c r="BJ147" i="3"/>
  <c r="AR95" i="3"/>
  <c r="BM147" i="3"/>
  <c r="AW279" i="3"/>
  <c r="AW239" i="3"/>
  <c r="BX442" i="3"/>
  <c r="BR430" i="3"/>
  <c r="BT430" i="3" s="1"/>
  <c r="AX414" i="3"/>
  <c r="AP421" i="3"/>
  <c r="AR421" i="3" s="1"/>
  <c r="BZ421" i="3"/>
  <c r="BE402" i="3"/>
  <c r="BZ380" i="3"/>
  <c r="BJ359" i="3"/>
  <c r="BZ282" i="3"/>
  <c r="AR291" i="3"/>
  <c r="AP293" i="3"/>
  <c r="AR293" i="3" s="1"/>
  <c r="AC280" i="3"/>
  <c r="AU261" i="3"/>
  <c r="AH231" i="3"/>
  <c r="AG231" i="3"/>
  <c r="BW229" i="3"/>
  <c r="AH214" i="3"/>
  <c r="BY229" i="3"/>
  <c r="AA194" i="3"/>
  <c r="AA165" i="3"/>
  <c r="AC165" i="3" s="1"/>
  <c r="AI138" i="3"/>
  <c r="BE119" i="3"/>
  <c r="BG119" i="3" s="1"/>
  <c r="AW378" i="3"/>
  <c r="AV239" i="3"/>
  <c r="BR403" i="3"/>
  <c r="BT403" i="3" s="1"/>
  <c r="BY335" i="3"/>
  <c r="AR280" i="3"/>
  <c r="AP261" i="3"/>
  <c r="AP252" i="3"/>
  <c r="BL261" i="3"/>
  <c r="AI214" i="3"/>
  <c r="BZ229" i="3"/>
  <c r="AF194" i="3"/>
  <c r="AF182" i="3"/>
  <c r="AP88" i="3"/>
  <c r="BR99" i="3"/>
  <c r="BT99" i="3" s="1"/>
  <c r="AA138" i="3"/>
  <c r="AC138" i="3" s="1"/>
  <c r="AF74" i="3"/>
  <c r="AU378" i="3"/>
  <c r="AP22" i="3"/>
  <c r="AR22" i="3" s="1"/>
  <c r="AU305" i="3"/>
  <c r="AF57" i="3"/>
  <c r="BR83" i="3"/>
  <c r="BT83" i="3" s="1"/>
  <c r="AR74" i="3"/>
  <c r="BG82" i="3"/>
  <c r="AJ20" i="3"/>
  <c r="AA195" i="3"/>
  <c r="AC195" i="3" s="1"/>
  <c r="AR320" i="3"/>
  <c r="BC209" i="3"/>
  <c r="AU233" i="3"/>
  <c r="BW214" i="3"/>
  <c r="BW83" i="3"/>
  <c r="AN285" i="3"/>
  <c r="BC248" i="3"/>
  <c r="AR337" i="3"/>
  <c r="BW230" i="3"/>
  <c r="BE346" i="3"/>
  <c r="BG346" i="3" s="1"/>
  <c r="AP103" i="3"/>
  <c r="AR103" i="3" s="1"/>
  <c r="BY97" i="3"/>
  <c r="AG62" i="3"/>
  <c r="BK70" i="3"/>
  <c r="BW46" i="3"/>
  <c r="CA46" i="3" s="1"/>
  <c r="AI289" i="3"/>
  <c r="BY176" i="3"/>
  <c r="BZ96" i="3"/>
  <c r="BX98" i="3"/>
  <c r="AH126" i="3"/>
  <c r="BM70" i="3"/>
  <c r="BJ77" i="3"/>
  <c r="BL70" i="3"/>
  <c r="AV23" i="3"/>
  <c r="AH57" i="3"/>
  <c r="AH289" i="3"/>
  <c r="AC157" i="3"/>
  <c r="AU322" i="3"/>
  <c r="AA291" i="3"/>
  <c r="AC291" i="3" s="1"/>
  <c r="AJ212" i="3"/>
  <c r="BR129" i="3"/>
  <c r="BT129" i="3" s="1"/>
  <c r="AG169" i="3"/>
  <c r="AG137" i="3"/>
  <c r="BR111" i="3"/>
  <c r="BT111" i="3" s="1"/>
  <c r="BY98" i="3"/>
  <c r="AP86" i="3"/>
  <c r="AI126" i="3"/>
  <c r="BW111" i="3"/>
  <c r="CA111" i="3" s="1"/>
  <c r="AU86" i="3"/>
  <c r="AP62" i="3"/>
  <c r="AR62" i="3" s="1"/>
  <c r="BL77" i="3"/>
  <c r="AH62" i="3"/>
  <c r="AW23" i="3"/>
  <c r="BK38" i="3"/>
  <c r="AI57" i="3"/>
  <c r="AW441" i="3"/>
  <c r="AX304" i="3"/>
  <c r="AY304" i="3" s="1"/>
  <c r="AF157" i="3"/>
  <c r="AF133" i="3"/>
  <c r="AC326" i="3"/>
  <c r="BE209" i="3"/>
  <c r="BG209" i="3" s="1"/>
  <c r="BE173" i="3"/>
  <c r="BE125" i="3"/>
  <c r="BG125" i="3" s="1"/>
  <c r="AV172" i="3"/>
  <c r="BW137" i="3"/>
  <c r="AH137" i="3"/>
  <c r="AC118" i="3"/>
  <c r="AC125" i="3"/>
  <c r="BE98" i="3"/>
  <c r="BG98" i="3" s="1"/>
  <c r="AC109" i="3"/>
  <c r="BE77" i="3"/>
  <c r="BG77" i="3" s="1"/>
  <c r="BT29" i="3"/>
  <c r="BE38" i="3"/>
  <c r="BG38" i="3" s="1"/>
  <c r="AI16" i="3"/>
  <c r="BL38" i="3"/>
  <c r="AA57" i="3"/>
  <c r="AC57" i="3" s="1"/>
  <c r="AG157" i="3"/>
  <c r="AJ386" i="3"/>
  <c r="BE193" i="3"/>
  <c r="BG193" i="3" s="1"/>
  <c r="BT75" i="3"/>
  <c r="BT44" i="3"/>
  <c r="AP28" i="3"/>
  <c r="AR28" i="3" s="1"/>
  <c r="BJ38" i="3"/>
  <c r="AU172" i="3"/>
  <c r="AW172" i="3"/>
  <c r="AG166" i="3"/>
  <c r="AH136" i="3"/>
  <c r="AC140" i="3"/>
  <c r="AC97" i="3"/>
  <c r="AU23" i="3"/>
  <c r="BT91" i="3"/>
  <c r="AA179" i="3"/>
  <c r="AC179" i="3" s="1"/>
  <c r="AX152" i="3"/>
  <c r="AA110" i="3"/>
  <c r="AC110" i="3" s="1"/>
  <c r="BZ98" i="3"/>
  <c r="AV136" i="3"/>
  <c r="AU121" i="3"/>
  <c r="AY121" i="3" s="1"/>
  <c r="AV86" i="3"/>
  <c r="BR373" i="3"/>
  <c r="BT373" i="3" s="1"/>
  <c r="BK353" i="3"/>
  <c r="AG328" i="3"/>
  <c r="AF314" i="3"/>
  <c r="AI280" i="3"/>
  <c r="AG275" i="3"/>
  <c r="BT274" i="3"/>
  <c r="AP232" i="3"/>
  <c r="AC237" i="3"/>
  <c r="AX237" i="3"/>
  <c r="BG214" i="3"/>
  <c r="AV222" i="3"/>
  <c r="AA223" i="3"/>
  <c r="AC223" i="3" s="1"/>
  <c r="AU186" i="3"/>
  <c r="BY188" i="3"/>
  <c r="AX153" i="3"/>
  <c r="BZ132" i="3"/>
  <c r="AG130" i="3"/>
  <c r="AR114" i="3"/>
  <c r="BX138" i="3"/>
  <c r="AI65" i="3"/>
  <c r="BX99" i="3"/>
  <c r="AA65" i="3"/>
  <c r="AC65" i="3" s="1"/>
  <c r="AW110" i="3"/>
  <c r="AP20" i="3"/>
  <c r="AR20" i="3" s="1"/>
  <c r="AV60" i="3"/>
  <c r="BZ41" i="3"/>
  <c r="AX13" i="3"/>
  <c r="AV410" i="3"/>
  <c r="AY410" i="3" s="1"/>
  <c r="AU400" i="3"/>
  <c r="AY400" i="3" s="1"/>
  <c r="BR354" i="3"/>
  <c r="BT354" i="3" s="1"/>
  <c r="BX354" i="3"/>
  <c r="BG345" i="3"/>
  <c r="AI328" i="3"/>
  <c r="BG296" i="3"/>
  <c r="AF280" i="3"/>
  <c r="Y288" i="3"/>
  <c r="AG290" i="3"/>
  <c r="AV232" i="3"/>
  <c r="AV237" i="3"/>
  <c r="AP202" i="3"/>
  <c r="AX222" i="3"/>
  <c r="BM228" i="3"/>
  <c r="BR202" i="3"/>
  <c r="BT202" i="3" s="1"/>
  <c r="BW202" i="3"/>
  <c r="AH223" i="3"/>
  <c r="AJ223" i="3" s="1"/>
  <c r="AR178" i="3"/>
  <c r="AW186" i="3"/>
  <c r="BL149" i="3"/>
  <c r="AG152" i="3"/>
  <c r="CA151" i="3"/>
  <c r="AP97" i="3"/>
  <c r="AR97" i="3" s="1"/>
  <c r="AR75" i="3"/>
  <c r="AV174" i="3"/>
  <c r="BZ138" i="3"/>
  <c r="AA95" i="3"/>
  <c r="AC95" i="3" s="1"/>
  <c r="AF102" i="3"/>
  <c r="BT77" i="3"/>
  <c r="AH99" i="3"/>
  <c r="AU97" i="3"/>
  <c r="AU102" i="3"/>
  <c r="AA74" i="3"/>
  <c r="AC74" i="3" s="1"/>
  <c r="AX60" i="3"/>
  <c r="AY36" i="3"/>
  <c r="BE30" i="3"/>
  <c r="BG30" i="3" s="1"/>
  <c r="CA36" i="3"/>
  <c r="AP237" i="3"/>
  <c r="BW89" i="3"/>
  <c r="BZ89" i="3"/>
  <c r="BT78" i="3"/>
  <c r="AH290" i="3"/>
  <c r="AG280" i="3"/>
  <c r="AC292" i="3"/>
  <c r="AW257" i="3"/>
  <c r="BX257" i="3"/>
  <c r="AW232" i="3"/>
  <c r="BE228" i="3"/>
  <c r="BG228" i="3" s="1"/>
  <c r="AY214" i="3"/>
  <c r="BX202" i="3"/>
  <c r="BX163" i="3"/>
  <c r="AW174" i="3"/>
  <c r="BJ128" i="3"/>
  <c r="BR138" i="3"/>
  <c r="AF99" i="3"/>
  <c r="AI99" i="3"/>
  <c r="AP45" i="3"/>
  <c r="AR45" i="3" s="1"/>
  <c r="AV97" i="3"/>
  <c r="AA44" i="3"/>
  <c r="AC44" i="3" s="1"/>
  <c r="AV102" i="3"/>
  <c r="BE41" i="3"/>
  <c r="BT30" i="3"/>
  <c r="BJ30" i="3"/>
  <c r="BL30" i="3"/>
  <c r="AF65" i="3"/>
  <c r="BZ275" i="3"/>
  <c r="AV257" i="3"/>
  <c r="BY238" i="3"/>
  <c r="AR222" i="3"/>
  <c r="BZ202" i="3"/>
  <c r="BY163" i="3"/>
  <c r="AP153" i="3"/>
  <c r="AR153" i="3" s="1"/>
  <c r="BW163" i="3"/>
  <c r="BZ188" i="3"/>
  <c r="AV124" i="3"/>
  <c r="AX174" i="3"/>
  <c r="AI102" i="3"/>
  <c r="AG95" i="3"/>
  <c r="AG78" i="3"/>
  <c r="AG74" i="3"/>
  <c r="AW97" i="3"/>
  <c r="AW102" i="3"/>
  <c r="AX110" i="3"/>
  <c r="BM30" i="3"/>
  <c r="BT401" i="3"/>
  <c r="AJ380" i="3"/>
  <c r="AV370" i="3"/>
  <c r="AP359" i="3"/>
  <c r="AR359" i="3" s="1"/>
  <c r="AC378" i="3"/>
  <c r="AW370" i="3"/>
  <c r="BJ353" i="3"/>
  <c r="AC317" i="3"/>
  <c r="AA275" i="3"/>
  <c r="AC275" i="3" s="1"/>
  <c r="BR238" i="3"/>
  <c r="BT238" i="3" s="1"/>
  <c r="AA245" i="3"/>
  <c r="BK214" i="3"/>
  <c r="AU174" i="3"/>
  <c r="BR163" i="3"/>
  <c r="BT163" i="3" s="1"/>
  <c r="AC169" i="3"/>
  <c r="Y146" i="3"/>
  <c r="BR188" i="3"/>
  <c r="AW124" i="3"/>
  <c r="BX89" i="3"/>
  <c r="AA102" i="3"/>
  <c r="AC102" i="3" s="1"/>
  <c r="AH95" i="3"/>
  <c r="AI78" i="3"/>
  <c r="AI74" i="3"/>
  <c r="BY99" i="3"/>
  <c r="AP60" i="3"/>
  <c r="AR60" i="3" s="1"/>
  <c r="AX102" i="3"/>
  <c r="AP110" i="3"/>
  <c r="AR110" i="3" s="1"/>
  <c r="AA78" i="3"/>
  <c r="AC78" i="3" s="1"/>
  <c r="BG22" i="3"/>
  <c r="BW41" i="3"/>
  <c r="AU13" i="3"/>
  <c r="BC333" i="3"/>
  <c r="BW96" i="3"/>
  <c r="BL214" i="3"/>
  <c r="AX186" i="3"/>
  <c r="AA152" i="3"/>
  <c r="AC152" i="3" s="1"/>
  <c r="AW153" i="3"/>
  <c r="BW188" i="3"/>
  <c r="BX132" i="3"/>
  <c r="AR118" i="3"/>
  <c r="AX124" i="3"/>
  <c r="AG102" i="3"/>
  <c r="AI95" i="3"/>
  <c r="BZ99" i="3"/>
  <c r="CA99" i="3" s="1"/>
  <c r="AU110" i="3"/>
  <c r="BX41" i="3"/>
  <c r="AV13" i="3"/>
  <c r="BY401" i="3"/>
  <c r="CA401" i="3" s="1"/>
  <c r="Y362" i="3"/>
  <c r="BT363" i="3"/>
  <c r="BE353" i="3"/>
  <c r="AH314" i="3"/>
  <c r="BE310" i="3"/>
  <c r="BG310" i="3" s="1"/>
  <c r="AC293" i="3"/>
  <c r="AF275" i="3"/>
  <c r="BX238" i="3"/>
  <c r="BK228" i="3"/>
  <c r="BM214" i="3"/>
  <c r="AP157" i="3"/>
  <c r="AR157" i="3" s="1"/>
  <c r="AR233" i="3"/>
  <c r="BE168" i="3"/>
  <c r="BG168" i="3" s="1"/>
  <c r="BR123" i="3"/>
  <c r="BT123" i="3" s="1"/>
  <c r="BM149" i="3"/>
  <c r="AI152" i="3"/>
  <c r="BK149" i="3"/>
  <c r="AU153" i="3"/>
  <c r="BW132" i="3"/>
  <c r="AG65" i="3"/>
  <c r="BY41" i="3"/>
  <c r="AF442" i="3"/>
  <c r="AN356" i="3"/>
  <c r="AU232" i="3"/>
  <c r="AN177" i="3"/>
  <c r="BJ413" i="3"/>
  <c r="AA362" i="3"/>
  <c r="AC362" i="3" s="1"/>
  <c r="BE363" i="3"/>
  <c r="BG363" i="3" s="1"/>
  <c r="BJ293" i="3"/>
  <c r="AR197" i="3"/>
  <c r="BT245" i="3"/>
  <c r="BE157" i="3"/>
  <c r="BG157" i="3" s="1"/>
  <c r="AA171" i="3"/>
  <c r="AC171" i="3" s="1"/>
  <c r="AU118" i="3"/>
  <c r="AW118" i="3"/>
  <c r="BG336" i="3"/>
  <c r="BC303" i="3"/>
  <c r="AY173" i="3"/>
  <c r="AR14" i="3"/>
  <c r="AP372" i="3"/>
  <c r="AR372" i="3" s="1"/>
  <c r="AR226" i="3"/>
  <c r="AR29" i="3"/>
  <c r="CA33" i="3"/>
  <c r="AC397" i="3"/>
  <c r="AR356" i="3"/>
  <c r="BJ393" i="3"/>
  <c r="BJ278" i="3"/>
  <c r="AG353" i="3"/>
  <c r="AI353" i="3"/>
  <c r="AC431" i="3"/>
  <c r="CA386" i="3"/>
  <c r="BC377" i="3"/>
  <c r="AR365" i="3"/>
  <c r="BT359" i="3"/>
  <c r="AR321" i="3"/>
  <c r="BE299" i="3"/>
  <c r="BG256" i="3"/>
  <c r="Y376" i="3"/>
  <c r="BC71" i="3"/>
  <c r="AC121" i="3"/>
  <c r="CA404" i="3"/>
  <c r="BE380" i="3"/>
  <c r="BG380" i="3" s="1"/>
  <c r="BG378" i="3"/>
  <c r="BT90" i="3"/>
  <c r="BE95" i="3"/>
  <c r="BG95" i="3" s="1"/>
  <c r="AA56" i="3"/>
  <c r="AC56" i="3" s="1"/>
  <c r="BC89" i="3"/>
  <c r="AJ30" i="3"/>
  <c r="AN315" i="3"/>
  <c r="BG293" i="3"/>
  <c r="Y338" i="3"/>
  <c r="BC410" i="3"/>
  <c r="BC402" i="3"/>
  <c r="AJ385" i="3"/>
  <c r="BT248" i="3"/>
  <c r="BT103" i="3"/>
  <c r="BY82" i="3"/>
  <c r="BX48" i="3"/>
  <c r="BE13" i="3"/>
  <c r="AC290" i="3"/>
  <c r="BW133" i="3"/>
  <c r="BC307" i="3"/>
  <c r="BC409" i="3"/>
  <c r="AR427" i="3"/>
  <c r="BG252" i="3"/>
  <c r="BR227" i="3"/>
  <c r="BT227" i="3" s="1"/>
  <c r="BJ250" i="3"/>
  <c r="BW215" i="3"/>
  <c r="Y139" i="3"/>
  <c r="AN77" i="3"/>
  <c r="AR37" i="3"/>
  <c r="BC263" i="3"/>
  <c r="BJ71" i="3"/>
  <c r="AA16" i="3"/>
  <c r="AC16" i="3" s="1"/>
  <c r="AN249" i="3"/>
  <c r="BJ442" i="3"/>
  <c r="AR428" i="3"/>
  <c r="BE391" i="3"/>
  <c r="BG391" i="3" s="1"/>
  <c r="BT223" i="3"/>
  <c r="BJ252" i="3"/>
  <c r="BE263" i="3"/>
  <c r="BG263" i="3" s="1"/>
  <c r="BT171" i="3"/>
  <c r="AP135" i="3"/>
  <c r="AR135" i="3" s="1"/>
  <c r="AI173" i="3"/>
  <c r="AJ173" i="3" s="1"/>
  <c r="BW187" i="3"/>
  <c r="BW117" i="3"/>
  <c r="AH96" i="3"/>
  <c r="AJ77" i="3"/>
  <c r="AU107" i="3"/>
  <c r="BX58" i="3"/>
  <c r="BE44" i="3"/>
  <c r="BG44" i="3" s="1"/>
  <c r="AI107" i="3"/>
  <c r="BK71" i="3"/>
  <c r="AI41" i="3"/>
  <c r="AG16" i="3"/>
  <c r="AX403" i="3"/>
  <c r="AY403" i="3" s="1"/>
  <c r="Y289" i="3"/>
  <c r="AA154" i="3"/>
  <c r="AC154" i="3" s="1"/>
  <c r="AF96" i="3"/>
  <c r="BJ132" i="3"/>
  <c r="BR426" i="3"/>
  <c r="BT426" i="3" s="1"/>
  <c r="AJ414" i="3"/>
  <c r="CA364" i="3"/>
  <c r="AJ384" i="3"/>
  <c r="BT317" i="3"/>
  <c r="BE306" i="3"/>
  <c r="BG306" i="3" s="1"/>
  <c r="BE280" i="3"/>
  <c r="BG280" i="3" s="1"/>
  <c r="BR207" i="3"/>
  <c r="BT207" i="3" s="1"/>
  <c r="BE135" i="3"/>
  <c r="BG135" i="3" s="1"/>
  <c r="BX187" i="3"/>
  <c r="AH123" i="3"/>
  <c r="BX145" i="3"/>
  <c r="BG92" i="3"/>
  <c r="AI96" i="3"/>
  <c r="AV107" i="3"/>
  <c r="BR48" i="3"/>
  <c r="BT48" i="3" s="1"/>
  <c r="AC107" i="3"/>
  <c r="BL71" i="3"/>
  <c r="BT40" i="3"/>
  <c r="AA52" i="3"/>
  <c r="AC52" i="3" s="1"/>
  <c r="AP40" i="3"/>
  <c r="AR40" i="3" s="1"/>
  <c r="AC23" i="3"/>
  <c r="AF16" i="3"/>
  <c r="AF52" i="3"/>
  <c r="AA41" i="3"/>
  <c r="AC41" i="3" s="1"/>
  <c r="AF397" i="3"/>
  <c r="AJ397" i="3" s="1"/>
  <c r="BJ149" i="3"/>
  <c r="BY141" i="3"/>
  <c r="BT257" i="3"/>
  <c r="BC165" i="3"/>
  <c r="BJ403" i="3"/>
  <c r="AC373" i="3"/>
  <c r="AC320" i="3"/>
  <c r="AA131" i="3"/>
  <c r="AC131" i="3" s="1"/>
  <c r="BY145" i="3"/>
  <c r="AW107" i="3"/>
  <c r="Y50" i="3"/>
  <c r="AG41" i="3"/>
  <c r="AI52" i="3"/>
  <c r="AF36" i="3"/>
  <c r="AR300" i="3"/>
  <c r="BW141" i="3"/>
  <c r="CA379" i="3"/>
  <c r="AJ434" i="3"/>
  <c r="AY389" i="3"/>
  <c r="AN284" i="3"/>
  <c r="AR239" i="3"/>
  <c r="AC247" i="3"/>
  <c r="BJ256" i="3"/>
  <c r="AP187" i="3"/>
  <c r="AR187" i="3" s="1"/>
  <c r="AY114" i="3"/>
  <c r="AF121" i="3"/>
  <c r="AG140" i="3"/>
  <c r="AJ140" i="3" s="1"/>
  <c r="BZ145" i="3"/>
  <c r="AW136" i="3"/>
  <c r="BE99" i="3"/>
  <c r="BG99" i="3" s="1"/>
  <c r="AX107" i="3"/>
  <c r="BR82" i="3"/>
  <c r="AF107" i="3"/>
  <c r="BR58" i="3"/>
  <c r="BT58" i="3" s="1"/>
  <c r="BZ82" i="3"/>
  <c r="AG52" i="3"/>
  <c r="AN391" i="3"/>
  <c r="AC214" i="3"/>
  <c r="BY133" i="3"/>
  <c r="AU90" i="3"/>
  <c r="AY90" i="3" s="1"/>
  <c r="AF85" i="3"/>
  <c r="Y103" i="3"/>
  <c r="BY283" i="3"/>
  <c r="BZ283" i="3"/>
  <c r="BG402" i="3"/>
  <c r="AC430" i="3"/>
  <c r="AA352" i="3"/>
  <c r="AC352" i="3" s="1"/>
  <c r="AA302" i="3"/>
  <c r="AC302" i="3" s="1"/>
  <c r="AJ257" i="3"/>
  <c r="BE265" i="3"/>
  <c r="BG265" i="3" s="1"/>
  <c r="BT119" i="3"/>
  <c r="BR145" i="3"/>
  <c r="AR69" i="3"/>
  <c r="BW82" i="3"/>
  <c r="Y35" i="3"/>
  <c r="BG278" i="3"/>
  <c r="AN197" i="3"/>
  <c r="Y315" i="3"/>
  <c r="AC432" i="3"/>
  <c r="AN442" i="3"/>
  <c r="AR370" i="3"/>
  <c r="BG382" i="3"/>
  <c r="BT336" i="3"/>
  <c r="BE316" i="3"/>
  <c r="BG316" i="3" s="1"/>
  <c r="Y283" i="3"/>
  <c r="AN237" i="3"/>
  <c r="AJ250" i="3"/>
  <c r="BC234" i="3"/>
  <c r="AF242" i="3"/>
  <c r="AR219" i="3"/>
  <c r="AR221" i="3"/>
  <c r="AJ184" i="3"/>
  <c r="BC133" i="3"/>
  <c r="BE62" i="3"/>
  <c r="BG62" i="3" s="1"/>
  <c r="AN397" i="3"/>
  <c r="BT214" i="3"/>
  <c r="BC163" i="3"/>
  <c r="Y140" i="3"/>
  <c r="BZ365" i="3"/>
  <c r="BY365" i="3"/>
  <c r="BT307" i="3"/>
  <c r="CA314" i="3"/>
  <c r="AJ253" i="3"/>
  <c r="AF356" i="3"/>
  <c r="BW286" i="3"/>
  <c r="BR198" i="3"/>
  <c r="BT198" i="3" s="1"/>
  <c r="AH433" i="3"/>
  <c r="AI433" i="3"/>
  <c r="AV279" i="3"/>
  <c r="AX279" i="3"/>
  <c r="AU166" i="3"/>
  <c r="AX166" i="3"/>
  <c r="BE430" i="3"/>
  <c r="BG403" i="3"/>
  <c r="CA381" i="3"/>
  <c r="AR376" i="3"/>
  <c r="BR360" i="3"/>
  <c r="BT360" i="3" s="1"/>
  <c r="Y312" i="3"/>
  <c r="BW311" i="3"/>
  <c r="BG313" i="3"/>
  <c r="AJ306" i="3"/>
  <c r="BC283" i="3"/>
  <c r="AY256" i="3"/>
  <c r="AY270" i="3"/>
  <c r="AC242" i="3"/>
  <c r="Y198" i="3"/>
  <c r="AC215" i="3"/>
  <c r="AR201" i="3"/>
  <c r="AA230" i="3"/>
  <c r="BT197" i="3"/>
  <c r="AR168" i="3"/>
  <c r="BG137" i="3"/>
  <c r="Y92" i="3"/>
  <c r="AR414" i="3"/>
  <c r="AF377" i="3"/>
  <c r="AF400" i="3"/>
  <c r="AN336" i="3"/>
  <c r="BC293" i="3"/>
  <c r="Y96" i="3"/>
  <c r="AN122" i="3"/>
  <c r="AP23" i="3"/>
  <c r="AX300" i="3"/>
  <c r="AW300" i="3"/>
  <c r="AC441" i="3"/>
  <c r="AF431" i="3"/>
  <c r="BG417" i="3"/>
  <c r="BE384" i="3"/>
  <c r="BG384" i="3" s="1"/>
  <c r="AR384" i="3"/>
  <c r="Y335" i="3"/>
  <c r="AC315" i="3"/>
  <c r="BT311" i="3"/>
  <c r="BT304" i="3"/>
  <c r="AR249" i="3"/>
  <c r="AC243" i="3"/>
  <c r="BG223" i="3"/>
  <c r="Y183" i="3"/>
  <c r="CA171" i="3"/>
  <c r="BC66" i="3"/>
  <c r="AJ55" i="3"/>
  <c r="AJ33" i="3"/>
  <c r="AJ12" i="3"/>
  <c r="BC414" i="3"/>
  <c r="AF295" i="3"/>
  <c r="AJ295" i="3" s="1"/>
  <c r="AR305" i="3"/>
  <c r="Y189" i="3"/>
  <c r="Y111" i="3"/>
  <c r="Y99" i="3"/>
  <c r="Y79" i="3"/>
  <c r="BW431" i="3"/>
  <c r="BT391" i="3"/>
  <c r="BW357" i="3"/>
  <c r="CA326" i="3"/>
  <c r="AR206" i="3"/>
  <c r="BJ443" i="3"/>
  <c r="BG424" i="3"/>
  <c r="Y407" i="3"/>
  <c r="Y398" i="3"/>
  <c r="BT348" i="3"/>
  <c r="AA345" i="3"/>
  <c r="AC345" i="3" s="1"/>
  <c r="AC274" i="3"/>
  <c r="BG274" i="3"/>
  <c r="Y239" i="3"/>
  <c r="AC194" i="3"/>
  <c r="BC161" i="3"/>
  <c r="AR93" i="3"/>
  <c r="AJ148" i="3"/>
  <c r="BW103" i="3"/>
  <c r="BG33" i="3"/>
  <c r="AN28" i="3"/>
  <c r="AR17" i="3"/>
  <c r="AN42" i="3"/>
  <c r="AR33" i="3"/>
  <c r="BR271" i="3"/>
  <c r="BT271" i="3" s="1"/>
  <c r="BG149" i="3"/>
  <c r="Y153" i="3"/>
  <c r="BC160" i="3"/>
  <c r="BC77" i="3"/>
  <c r="BW19" i="3"/>
  <c r="CA19" i="3" s="1"/>
  <c r="BT440" i="3"/>
  <c r="BG431" i="3"/>
  <c r="BJ424" i="3"/>
  <c r="AC347" i="3"/>
  <c r="AC329" i="3"/>
  <c r="AC328" i="3"/>
  <c r="AY321" i="3"/>
  <c r="BG261" i="3"/>
  <c r="Y269" i="3"/>
  <c r="AF281" i="3"/>
  <c r="BG207" i="3"/>
  <c r="AJ227" i="3"/>
  <c r="AN199" i="3"/>
  <c r="AC187" i="3"/>
  <c r="BG177" i="3"/>
  <c r="AJ189" i="3"/>
  <c r="BE160" i="3"/>
  <c r="BG160" i="3" s="1"/>
  <c r="AY34" i="3"/>
  <c r="AP284" i="3"/>
  <c r="AR284" i="3" s="1"/>
  <c r="AF290" i="3"/>
  <c r="AJ290" i="3" s="1"/>
  <c r="BR256" i="3"/>
  <c r="BT256" i="3" s="1"/>
  <c r="AF258" i="3"/>
  <c r="AJ258" i="3" s="1"/>
  <c r="BR233" i="3"/>
  <c r="BT233" i="3" s="1"/>
  <c r="BJ158" i="3"/>
  <c r="AJ41" i="3"/>
  <c r="Y261" i="3"/>
  <c r="BC431" i="3"/>
  <c r="AN439" i="3"/>
  <c r="BG434" i="3"/>
  <c r="BG413" i="3"/>
  <c r="BC381" i="3"/>
  <c r="BG348" i="3"/>
  <c r="AC289" i="3"/>
  <c r="Y304" i="3"/>
  <c r="Y299" i="3"/>
  <c r="AR261" i="3"/>
  <c r="AN243" i="3"/>
  <c r="AJ48" i="3"/>
  <c r="AC28" i="3"/>
  <c r="AJ437" i="3"/>
  <c r="BC282" i="3"/>
  <c r="BC92" i="3"/>
  <c r="BC147" i="3"/>
  <c r="BJ112" i="3"/>
  <c r="AH338" i="3"/>
  <c r="AI338" i="3"/>
  <c r="AA338" i="3"/>
  <c r="AC338" i="3" s="1"/>
  <c r="AC283" i="3"/>
  <c r="BT435" i="3"/>
  <c r="AJ442" i="3"/>
  <c r="AJ440" i="3"/>
  <c r="BW411" i="3"/>
  <c r="AN415" i="3"/>
  <c r="AC402" i="3"/>
  <c r="AR399" i="3"/>
  <c r="AN390" i="3"/>
  <c r="BT314" i="3"/>
  <c r="AR303" i="3"/>
  <c r="BJ312" i="3"/>
  <c r="AA304" i="3"/>
  <c r="AC304" i="3" s="1"/>
  <c r="CA280" i="3"/>
  <c r="AN282" i="3"/>
  <c r="AY269" i="3"/>
  <c r="BR250" i="3"/>
  <c r="BT250" i="3" s="1"/>
  <c r="AJ247" i="3"/>
  <c r="BE194" i="3"/>
  <c r="BG194" i="3" s="1"/>
  <c r="BJ274" i="3"/>
  <c r="BG231" i="3"/>
  <c r="Y206" i="3"/>
  <c r="AN228" i="3"/>
  <c r="AN158" i="3"/>
  <c r="AY192" i="3"/>
  <c r="AC159" i="3"/>
  <c r="BC166" i="3"/>
  <c r="BC164" i="3"/>
  <c r="Y114" i="3"/>
  <c r="BR120" i="3"/>
  <c r="BT120" i="3" s="1"/>
  <c r="BJ84" i="3"/>
  <c r="BE84" i="3"/>
  <c r="BG84" i="3" s="1"/>
  <c r="BX437" i="3"/>
  <c r="BR437" i="3"/>
  <c r="BT437" i="3" s="1"/>
  <c r="AP39" i="3"/>
  <c r="AR39" i="3" s="1"/>
  <c r="AW39" i="3"/>
  <c r="AV39" i="3"/>
  <c r="AU39" i="3"/>
  <c r="AU307" i="3"/>
  <c r="CA249" i="3"/>
  <c r="AR111" i="3"/>
  <c r="BW101" i="3"/>
  <c r="BR101" i="3"/>
  <c r="BW71" i="3"/>
  <c r="BR71" i="3"/>
  <c r="BT71" i="3" s="1"/>
  <c r="BX55" i="3"/>
  <c r="BZ55" i="3"/>
  <c r="BW55" i="3"/>
  <c r="BY55" i="3"/>
  <c r="BR55" i="3"/>
  <c r="CA443" i="3"/>
  <c r="AC399" i="3"/>
  <c r="AC394" i="3"/>
  <c r="BJ404" i="3"/>
  <c r="AF378" i="3"/>
  <c r="BT352" i="3"/>
  <c r="BT362" i="3"/>
  <c r="AY355" i="3"/>
  <c r="AJ347" i="3"/>
  <c r="AY306" i="3"/>
  <c r="Y256" i="3"/>
  <c r="BG203" i="3"/>
  <c r="AU264" i="3"/>
  <c r="AJ229" i="3"/>
  <c r="BJ208" i="3"/>
  <c r="BW219" i="3"/>
  <c r="AJ193" i="3"/>
  <c r="AJ178" i="3"/>
  <c r="AJ141" i="3"/>
  <c r="AJ123" i="3"/>
  <c r="AC130" i="3"/>
  <c r="BJ137" i="3"/>
  <c r="BK375" i="3"/>
  <c r="BJ375" i="3"/>
  <c r="AI343" i="3"/>
  <c r="AF343" i="3"/>
  <c r="BE17" i="3"/>
  <c r="BG17" i="3" s="1"/>
  <c r="BL17" i="3"/>
  <c r="BM17" i="3"/>
  <c r="BK17" i="3"/>
  <c r="BJ17" i="3"/>
  <c r="AP437" i="3"/>
  <c r="AR437" i="3" s="1"/>
  <c r="AU376" i="3"/>
  <c r="AJ443" i="3"/>
  <c r="CA440" i="3"/>
  <c r="CA430" i="3"/>
  <c r="AA439" i="3"/>
  <c r="AC439" i="3" s="1"/>
  <c r="AU413" i="3"/>
  <c r="AN409" i="3"/>
  <c r="AJ370" i="3"/>
  <c r="AJ375" i="3"/>
  <c r="BG385" i="3"/>
  <c r="CA368" i="3"/>
  <c r="BC356" i="3"/>
  <c r="BJ348" i="3"/>
  <c r="BT357" i="3"/>
  <c r="AJ340" i="3"/>
  <c r="AY317" i="3"/>
  <c r="CA312" i="3"/>
  <c r="AY305" i="3"/>
  <c r="BC299" i="3"/>
  <c r="CA290" i="3"/>
  <c r="CA286" i="3"/>
  <c r="AJ283" i="3"/>
  <c r="BG262" i="3"/>
  <c r="Y266" i="3"/>
  <c r="AN232" i="3"/>
  <c r="AC248" i="3"/>
  <c r="BE229" i="3"/>
  <c r="BG229" i="3" s="1"/>
  <c r="AP205" i="3"/>
  <c r="AR205" i="3" s="1"/>
  <c r="AC201" i="3"/>
  <c r="AY247" i="3"/>
  <c r="AR86" i="3"/>
  <c r="BW112" i="3"/>
  <c r="AR63" i="3"/>
  <c r="AW27" i="3"/>
  <c r="AU27" i="3"/>
  <c r="AP27" i="3"/>
  <c r="AR27" i="3" s="1"/>
  <c r="AX27" i="3"/>
  <c r="AV27" i="3"/>
  <c r="BM102" i="3"/>
  <c r="BJ102" i="3"/>
  <c r="BL102" i="3"/>
  <c r="BK102" i="3"/>
  <c r="AA35" i="3"/>
  <c r="AC35" i="3" s="1"/>
  <c r="AF35" i="3"/>
  <c r="AI35" i="3"/>
  <c r="AH35" i="3"/>
  <c r="AG35" i="3"/>
  <c r="AJ398" i="3"/>
  <c r="AJ336" i="3"/>
  <c r="AY334" i="3"/>
  <c r="AC263" i="3"/>
  <c r="CA201" i="3"/>
  <c r="AJ190" i="3"/>
  <c r="BE172" i="3"/>
  <c r="BG172" i="3" s="1"/>
  <c r="AJ185" i="3"/>
  <c r="BE176" i="3"/>
  <c r="BG176" i="3" s="1"/>
  <c r="BR113" i="3"/>
  <c r="BT113" i="3" s="1"/>
  <c r="AJ145" i="3"/>
  <c r="BT97" i="3"/>
  <c r="AV125" i="3"/>
  <c r="AW125" i="3"/>
  <c r="BZ85" i="3"/>
  <c r="BY85" i="3"/>
  <c r="BW85" i="3"/>
  <c r="BR85" i="3"/>
  <c r="BT85" i="3" s="1"/>
  <c r="BX85" i="3"/>
  <c r="AG61" i="3"/>
  <c r="AF61" i="3"/>
  <c r="AA61" i="3"/>
  <c r="AC61" i="3" s="1"/>
  <c r="AI61" i="3"/>
  <c r="AH45" i="3"/>
  <c r="AF45" i="3"/>
  <c r="AG45" i="3"/>
  <c r="AA45" i="3"/>
  <c r="AC45" i="3" s="1"/>
  <c r="AX75" i="3"/>
  <c r="AW75" i="3"/>
  <c r="AU75" i="3"/>
  <c r="AV75" i="3"/>
  <c r="AR405" i="3"/>
  <c r="AU394" i="3"/>
  <c r="BC443" i="3"/>
  <c r="BT431" i="3"/>
  <c r="AN422" i="3"/>
  <c r="AC400" i="3"/>
  <c r="BT398" i="3"/>
  <c r="Y356" i="3"/>
  <c r="AR363" i="3"/>
  <c r="BT344" i="3"/>
  <c r="BE334" i="3"/>
  <c r="BG334" i="3" s="1"/>
  <c r="AJ317" i="3"/>
  <c r="AF315" i="3"/>
  <c r="AN305" i="3"/>
  <c r="Y302" i="3"/>
  <c r="AC282" i="3"/>
  <c r="AN291" i="3"/>
  <c r="CA263" i="3"/>
  <c r="Y275" i="3"/>
  <c r="BG250" i="3"/>
  <c r="AF274" i="3"/>
  <c r="BT249" i="3"/>
  <c r="AY236" i="3"/>
  <c r="Y231" i="3"/>
  <c r="AF252" i="3"/>
  <c r="AJ222" i="3"/>
  <c r="BC236" i="3"/>
  <c r="AY165" i="3"/>
  <c r="BG169" i="3"/>
  <c r="AC111" i="3"/>
  <c r="AJ114" i="3"/>
  <c r="AU57" i="3"/>
  <c r="AP57" i="3"/>
  <c r="AR57" i="3" s="1"/>
  <c r="AU52" i="3"/>
  <c r="AG376" i="3"/>
  <c r="AH376" i="3"/>
  <c r="BM243" i="3"/>
  <c r="BK243" i="3"/>
  <c r="BX195" i="3"/>
  <c r="BW195" i="3"/>
  <c r="AW92" i="3"/>
  <c r="AX92" i="3"/>
  <c r="AV92" i="3"/>
  <c r="BE75" i="3"/>
  <c r="BG75" i="3" s="1"/>
  <c r="BM75" i="3"/>
  <c r="BL75" i="3"/>
  <c r="BK75" i="3"/>
  <c r="AJ411" i="3"/>
  <c r="AJ364" i="3"/>
  <c r="AY299" i="3"/>
  <c r="AY297" i="3"/>
  <c r="CA254" i="3"/>
  <c r="AY113" i="3"/>
  <c r="BZ397" i="3"/>
  <c r="BY397" i="3"/>
  <c r="BX397" i="3"/>
  <c r="AX117" i="3"/>
  <c r="AP117" i="3"/>
  <c r="AR117" i="3" s="1"/>
  <c r="AW101" i="3"/>
  <c r="AU101" i="3"/>
  <c r="AP101" i="3"/>
  <c r="AX101" i="3"/>
  <c r="BE142" i="3"/>
  <c r="BG142" i="3" s="1"/>
  <c r="BJ142" i="3"/>
  <c r="AI121" i="3"/>
  <c r="AG121" i="3"/>
  <c r="AJ404" i="3"/>
  <c r="AU412" i="3"/>
  <c r="BE408" i="3"/>
  <c r="BG408" i="3" s="1"/>
  <c r="AN405" i="3"/>
  <c r="AA383" i="3"/>
  <c r="AC383" i="3" s="1"/>
  <c r="BT377" i="3"/>
  <c r="AR357" i="3"/>
  <c r="CA385" i="3"/>
  <c r="AY381" i="3"/>
  <c r="AJ356" i="3"/>
  <c r="BW348" i="3"/>
  <c r="Y336" i="3"/>
  <c r="AR338" i="3"/>
  <c r="BG329" i="3"/>
  <c r="Y326" i="3"/>
  <c r="AJ307" i="3"/>
  <c r="AY275" i="3"/>
  <c r="AP274" i="3"/>
  <c r="AR274" i="3" s="1"/>
  <c r="BG269" i="3"/>
  <c r="BC257" i="3"/>
  <c r="BT221" i="3"/>
  <c r="AN245" i="3"/>
  <c r="CA239" i="3"/>
  <c r="AC227" i="3"/>
  <c r="BE195" i="3"/>
  <c r="BG195" i="3" s="1"/>
  <c r="AR176" i="3"/>
  <c r="AU228" i="3"/>
  <c r="Y202" i="3"/>
  <c r="BG188" i="3"/>
  <c r="AY212" i="3"/>
  <c r="BE202" i="3"/>
  <c r="BG202" i="3" s="1"/>
  <c r="AJ194" i="3"/>
  <c r="CA191" i="3"/>
  <c r="AY189" i="3"/>
  <c r="AJ167" i="3"/>
  <c r="AJ177" i="3"/>
  <c r="BC124" i="3"/>
  <c r="AR128" i="3"/>
  <c r="AA426" i="3"/>
  <c r="AC426" i="3" s="1"/>
  <c r="AF426" i="3"/>
  <c r="AJ426" i="3" s="1"/>
  <c r="BR384" i="3"/>
  <c r="BT384" i="3" s="1"/>
  <c r="BX384" i="3"/>
  <c r="BW384" i="3"/>
  <c r="BL36" i="3"/>
  <c r="BK36" i="3"/>
  <c r="BM36" i="3"/>
  <c r="BJ36" i="3"/>
  <c r="BG97" i="3"/>
  <c r="AJ109" i="3"/>
  <c r="BC68" i="3"/>
  <c r="CA86" i="3"/>
  <c r="Y90" i="3"/>
  <c r="AN46" i="3"/>
  <c r="CA39" i="3"/>
  <c r="AY32" i="3"/>
  <c r="CA22" i="3"/>
  <c r="AF390" i="3"/>
  <c r="AJ390" i="3" s="1"/>
  <c r="BJ409" i="3"/>
  <c r="AF424" i="3"/>
  <c r="AJ424" i="3" s="1"/>
  <c r="AN411" i="3"/>
  <c r="AF303" i="3"/>
  <c r="AJ303" i="3" s="1"/>
  <c r="BR376" i="3"/>
  <c r="BT376" i="3" s="1"/>
  <c r="BX376" i="3"/>
  <c r="BW376" i="3"/>
  <c r="AG298" i="3"/>
  <c r="AI298" i="3"/>
  <c r="AH298" i="3"/>
  <c r="AF298" i="3"/>
  <c r="BZ268" i="3"/>
  <c r="BW268" i="3"/>
  <c r="BC359" i="3"/>
  <c r="AR256" i="3"/>
  <c r="AA258" i="3"/>
  <c r="AC258" i="3" s="1"/>
  <c r="AR237" i="3"/>
  <c r="Y313" i="3"/>
  <c r="AX157" i="3"/>
  <c r="AW157" i="3"/>
  <c r="AV157" i="3"/>
  <c r="AR173" i="3"/>
  <c r="AF153" i="3"/>
  <c r="AN173" i="3"/>
  <c r="AF208" i="3"/>
  <c r="AJ208" i="3" s="1"/>
  <c r="AP152" i="3"/>
  <c r="AR152" i="3" s="1"/>
  <c r="AA126" i="3"/>
  <c r="AC126" i="3" s="1"/>
  <c r="AF130" i="3"/>
  <c r="AI130" i="3"/>
  <c r="BY34" i="3"/>
  <c r="BZ34" i="3"/>
  <c r="BX34" i="3"/>
  <c r="BL52" i="3"/>
  <c r="BM52" i="3"/>
  <c r="BT39" i="3"/>
  <c r="BJ45" i="3"/>
  <c r="CA42" i="3"/>
  <c r="AJ13" i="3"/>
  <c r="BL432" i="3"/>
  <c r="BJ432" i="3"/>
  <c r="BJ305" i="3"/>
  <c r="BK305" i="3"/>
  <c r="BX244" i="3"/>
  <c r="BR244" i="3"/>
  <c r="BT244" i="3" s="1"/>
  <c r="BY244" i="3"/>
  <c r="BZ244" i="3"/>
  <c r="BX236" i="3"/>
  <c r="BY236" i="3"/>
  <c r="BR236" i="3"/>
  <c r="BT236" i="3" s="1"/>
  <c r="BJ214" i="3"/>
  <c r="BK205" i="3"/>
  <c r="BE205" i="3"/>
  <c r="BG205" i="3" s="1"/>
  <c r="BL205" i="3"/>
  <c r="BM205" i="3"/>
  <c r="BZ74" i="3"/>
  <c r="BY74" i="3"/>
  <c r="BW74" i="3"/>
  <c r="BR74" i="3"/>
  <c r="BT74" i="3" s="1"/>
  <c r="Y215" i="3"/>
  <c r="Y110" i="3"/>
  <c r="AA271" i="3"/>
  <c r="AC271" i="3" s="1"/>
  <c r="BJ68" i="3"/>
  <c r="BM68" i="3"/>
  <c r="BE112" i="3"/>
  <c r="BG112" i="3" s="1"/>
  <c r="BY26" i="3"/>
  <c r="BZ26" i="3"/>
  <c r="BX26" i="3"/>
  <c r="BW34" i="3"/>
  <c r="AR23" i="3"/>
  <c r="BJ52" i="3"/>
  <c r="BM39" i="3"/>
  <c r="BL39" i="3"/>
  <c r="BJ82" i="3"/>
  <c r="Y68" i="3"/>
  <c r="AJ66" i="3"/>
  <c r="CA95" i="3"/>
  <c r="AJ89" i="3"/>
  <c r="CA90" i="3"/>
  <c r="AJ93" i="3"/>
  <c r="CA45" i="3"/>
  <c r="AY55" i="3"/>
  <c r="AG403" i="3"/>
  <c r="AH403" i="3"/>
  <c r="AX430" i="3"/>
  <c r="AP430" i="3"/>
  <c r="AR430" i="3" s="1"/>
  <c r="Y412" i="3"/>
  <c r="AX335" i="3"/>
  <c r="AV335" i="3"/>
  <c r="Y405" i="3"/>
  <c r="BC355" i="3"/>
  <c r="BY275" i="3"/>
  <c r="BX275" i="3"/>
  <c r="BR275" i="3"/>
  <c r="BT275" i="3" s="1"/>
  <c r="BR356" i="3"/>
  <c r="BT356" i="3" s="1"/>
  <c r="AA314" i="3"/>
  <c r="AC314" i="3" s="1"/>
  <c r="Y384" i="3"/>
  <c r="BZ354" i="3"/>
  <c r="BY354" i="3"/>
  <c r="BR290" i="3"/>
  <c r="BT290" i="3" s="1"/>
  <c r="Y318" i="3"/>
  <c r="BR234" i="3"/>
  <c r="BT234" i="3" s="1"/>
  <c r="BX234" i="3"/>
  <c r="CA234" i="3" s="1"/>
  <c r="AN269" i="3"/>
  <c r="BK201" i="3"/>
  <c r="BL201" i="3"/>
  <c r="BM201" i="3"/>
  <c r="AN195" i="3"/>
  <c r="AP163" i="3"/>
  <c r="AR163" i="3" s="1"/>
  <c r="AV163" i="3"/>
  <c r="AY163" i="3" s="1"/>
  <c r="Y227" i="3"/>
  <c r="Y221" i="3"/>
  <c r="BJ205" i="3"/>
  <c r="AX115" i="3"/>
  <c r="AW115" i="3"/>
  <c r="AV115" i="3"/>
  <c r="AP115" i="3"/>
  <c r="AR115" i="3" s="1"/>
  <c r="BW98" i="3"/>
  <c r="BZ37" i="3"/>
  <c r="BY37" i="3"/>
  <c r="BM14" i="3"/>
  <c r="BE14" i="3"/>
  <c r="BG14" i="3" s="1"/>
  <c r="BZ91" i="3"/>
  <c r="BY91" i="3"/>
  <c r="BW91" i="3"/>
  <c r="Y88" i="3"/>
  <c r="AY84" i="3"/>
  <c r="AJ47" i="3"/>
  <c r="AJ27" i="3"/>
  <c r="Y27" i="3"/>
  <c r="BL389" i="3"/>
  <c r="BM389" i="3"/>
  <c r="AV382" i="3"/>
  <c r="AX382" i="3"/>
  <c r="AW382" i="3"/>
  <c r="BL429" i="3"/>
  <c r="BM429" i="3"/>
  <c r="BR380" i="3"/>
  <c r="BT380" i="3" s="1"/>
  <c r="BX380" i="3"/>
  <c r="AG427" i="3"/>
  <c r="AI427" i="3"/>
  <c r="AH427" i="3"/>
  <c r="AA427" i="3"/>
  <c r="AC427" i="3" s="1"/>
  <c r="Y390" i="3"/>
  <c r="Y399" i="3"/>
  <c r="BW356" i="3"/>
  <c r="CA356" i="3" s="1"/>
  <c r="AP277" i="3"/>
  <c r="AR277" i="3" s="1"/>
  <c r="AX277" i="3"/>
  <c r="AW277" i="3"/>
  <c r="AI243" i="3"/>
  <c r="AG243" i="3"/>
  <c r="BE233" i="3"/>
  <c r="BG233" i="3" s="1"/>
  <c r="BL233" i="3"/>
  <c r="BM233" i="3"/>
  <c r="AU303" i="3"/>
  <c r="AY303" i="3" s="1"/>
  <c r="AF269" i="3"/>
  <c r="AJ269" i="3" s="1"/>
  <c r="AI164" i="3"/>
  <c r="AF164" i="3"/>
  <c r="AX231" i="3"/>
  <c r="AW231" i="3"/>
  <c r="AV231" i="3"/>
  <c r="AW202" i="3"/>
  <c r="AX202" i="3"/>
  <c r="AH153" i="3"/>
  <c r="AG153" i="3"/>
  <c r="AI153" i="3"/>
  <c r="BX117" i="3"/>
  <c r="CA117" i="3" s="1"/>
  <c r="BR117" i="3"/>
  <c r="BT117" i="3" s="1"/>
  <c r="AV191" i="3"/>
  <c r="AX191" i="3"/>
  <c r="AW191" i="3"/>
  <c r="BR19" i="3"/>
  <c r="BT19" i="3" s="1"/>
  <c r="AW20" i="3"/>
  <c r="AX20" i="3"/>
  <c r="AV20" i="3"/>
  <c r="BY50" i="3"/>
  <c r="BZ50" i="3"/>
  <c r="AJ23" i="3"/>
  <c r="BY407" i="3"/>
  <c r="BR407" i="3"/>
  <c r="BT407" i="3" s="1"/>
  <c r="BZ407" i="3"/>
  <c r="BX407" i="3"/>
  <c r="AW411" i="3"/>
  <c r="AP411" i="3"/>
  <c r="AR411" i="3" s="1"/>
  <c r="BL282" i="3"/>
  <c r="BK282" i="3"/>
  <c r="BE282" i="3"/>
  <c r="BG282" i="3" s="1"/>
  <c r="BM282" i="3"/>
  <c r="BM278" i="3"/>
  <c r="BL278" i="3"/>
  <c r="BK278" i="3"/>
  <c r="BJ282" i="3"/>
  <c r="BY205" i="3"/>
  <c r="BW205" i="3"/>
  <c r="BR295" i="3"/>
  <c r="BT295" i="3" s="1"/>
  <c r="AF296" i="3"/>
  <c r="AJ296" i="3" s="1"/>
  <c r="BJ311" i="3"/>
  <c r="BK197" i="3"/>
  <c r="BE197" i="3"/>
  <c r="BG197" i="3" s="1"/>
  <c r="BL197" i="3"/>
  <c r="BM197" i="3"/>
  <c r="BM270" i="3"/>
  <c r="BK270" i="3"/>
  <c r="AN286" i="3"/>
  <c r="Y203" i="3"/>
  <c r="BZ257" i="3"/>
  <c r="BY257" i="3"/>
  <c r="AN114" i="3"/>
  <c r="Y95" i="3"/>
  <c r="BG126" i="3"/>
  <c r="AN78" i="3"/>
  <c r="AN84" i="3"/>
  <c r="AA63" i="3"/>
  <c r="AC63" i="3" s="1"/>
  <c r="BG79" i="3"/>
  <c r="BC27" i="3"/>
  <c r="AH399" i="3"/>
  <c r="AI399" i="3"/>
  <c r="AC377" i="3"/>
  <c r="AV296" i="3"/>
  <c r="AX296" i="3"/>
  <c r="AW296" i="3"/>
  <c r="AU296" i="3"/>
  <c r="BJ333" i="3"/>
  <c r="BM333" i="3"/>
  <c r="BL333" i="3"/>
  <c r="BE289" i="3"/>
  <c r="BG289" i="3" s="1"/>
  <c r="BM289" i="3"/>
  <c r="BK289" i="3"/>
  <c r="AH205" i="3"/>
  <c r="AJ205" i="3" s="1"/>
  <c r="AA205" i="3"/>
  <c r="AC205" i="3" s="1"/>
  <c r="BE362" i="3"/>
  <c r="BG362" i="3" s="1"/>
  <c r="BK362" i="3"/>
  <c r="BZ264" i="3"/>
  <c r="BX264" i="3"/>
  <c r="BX185" i="3"/>
  <c r="BY185" i="3"/>
  <c r="AA164" i="3"/>
  <c r="AC164" i="3" s="1"/>
  <c r="BX214" i="3"/>
  <c r="BZ214" i="3"/>
  <c r="BY214" i="3"/>
  <c r="BJ197" i="3"/>
  <c r="AA156" i="3"/>
  <c r="AC156" i="3" s="1"/>
  <c r="AH156" i="3"/>
  <c r="AG156" i="3"/>
  <c r="BX148" i="3"/>
  <c r="BY148" i="3"/>
  <c r="BJ134" i="3"/>
  <c r="BY58" i="3"/>
  <c r="BZ58" i="3"/>
  <c r="BZ78" i="3"/>
  <c r="BY78" i="3"/>
  <c r="BW78" i="3"/>
  <c r="BR37" i="3"/>
  <c r="BT37" i="3" s="1"/>
  <c r="BW26" i="3"/>
  <c r="BW37" i="3"/>
  <c r="AC99" i="3"/>
  <c r="Y84" i="3"/>
  <c r="AJ75" i="3"/>
  <c r="AC75" i="3"/>
  <c r="AJ68" i="3"/>
  <c r="BT41" i="3"/>
  <c r="AY35" i="3"/>
  <c r="BT28" i="3"/>
  <c r="AW434" i="3"/>
  <c r="AV434" i="3"/>
  <c r="BR389" i="3"/>
  <c r="BT389" i="3" s="1"/>
  <c r="BX389" i="3"/>
  <c r="CA389" i="3" s="1"/>
  <c r="AA334" i="3"/>
  <c r="AC334" i="3" s="1"/>
  <c r="AI334" i="3"/>
  <c r="AH334" i="3"/>
  <c r="AW302" i="3"/>
  <c r="AX302" i="3"/>
  <c r="AN386" i="3"/>
  <c r="BC372" i="3"/>
  <c r="AF334" i="3"/>
  <c r="AC298" i="3"/>
  <c r="AF313" i="3"/>
  <c r="AJ313" i="3" s="1"/>
  <c r="AN295" i="3"/>
  <c r="AX257" i="3"/>
  <c r="AP257" i="3"/>
  <c r="AR257" i="3" s="1"/>
  <c r="BJ201" i="3"/>
  <c r="Y262" i="3"/>
  <c r="AU124" i="3"/>
  <c r="BW148" i="3"/>
  <c r="BZ87" i="3"/>
  <c r="BY87" i="3"/>
  <c r="BW87" i="3"/>
  <c r="BR87" i="3"/>
  <c r="BT87" i="3" s="1"/>
  <c r="AA257" i="3"/>
  <c r="AC257" i="3" s="1"/>
  <c r="BC157" i="3"/>
  <c r="BW156" i="3"/>
  <c r="CA156" i="3" s="1"/>
  <c r="BC101" i="3"/>
  <c r="AA62" i="3"/>
  <c r="AC62" i="3" s="1"/>
  <c r="AF62" i="3"/>
  <c r="AR161" i="3"/>
  <c r="Y121" i="3"/>
  <c r="BJ108" i="3"/>
  <c r="BL440" i="3"/>
  <c r="BK440" i="3"/>
  <c r="BM440" i="3"/>
  <c r="BE440" i="3"/>
  <c r="BG440" i="3" s="1"/>
  <c r="BG443" i="3"/>
  <c r="AX437" i="3"/>
  <c r="AV437" i="3"/>
  <c r="AW437" i="3"/>
  <c r="AR440" i="3"/>
  <c r="Y432" i="3"/>
  <c r="AR442" i="3"/>
  <c r="Y433" i="3"/>
  <c r="BE438" i="3"/>
  <c r="BG438" i="3" s="1"/>
  <c r="BX424" i="3"/>
  <c r="BZ424" i="3"/>
  <c r="BY424" i="3"/>
  <c r="BW432" i="3"/>
  <c r="BL426" i="3"/>
  <c r="BM426" i="3"/>
  <c r="BK426" i="3"/>
  <c r="BE426" i="3"/>
  <c r="BG426" i="3" s="1"/>
  <c r="CA422" i="3"/>
  <c r="AX417" i="3"/>
  <c r="AW417" i="3"/>
  <c r="AV417" i="3"/>
  <c r="BM414" i="3"/>
  <c r="BL414" i="3"/>
  <c r="BK414" i="3"/>
  <c r="BJ414" i="3"/>
  <c r="BZ412" i="3"/>
  <c r="BY412" i="3"/>
  <c r="BX412" i="3"/>
  <c r="AF413" i="3"/>
  <c r="AU417" i="3"/>
  <c r="BZ399" i="3"/>
  <c r="BR399" i="3"/>
  <c r="BT399" i="3" s="1"/>
  <c r="BX399" i="3"/>
  <c r="BY399" i="3"/>
  <c r="BK403" i="3"/>
  <c r="BM403" i="3"/>
  <c r="BL403" i="3"/>
  <c r="Y401" i="3"/>
  <c r="BW398" i="3"/>
  <c r="BK391" i="3"/>
  <c r="BM391" i="3"/>
  <c r="BL391" i="3"/>
  <c r="BL386" i="3"/>
  <c r="BK386" i="3"/>
  <c r="BM386" i="3"/>
  <c r="AW383" i="3"/>
  <c r="AV383" i="3"/>
  <c r="AX383" i="3"/>
  <c r="AP383" i="3"/>
  <c r="AR383" i="3" s="1"/>
  <c r="AR390" i="3"/>
  <c r="BT381" i="3"/>
  <c r="BM370" i="3"/>
  <c r="BL370" i="3"/>
  <c r="BK370" i="3"/>
  <c r="BE370" i="3"/>
  <c r="BG370" i="3" s="1"/>
  <c r="AX368" i="3"/>
  <c r="AW368" i="3"/>
  <c r="AV368" i="3"/>
  <c r="AU368" i="3"/>
  <c r="AA382" i="3"/>
  <c r="AC382" i="3" s="1"/>
  <c r="AG372" i="3"/>
  <c r="AI372" i="3"/>
  <c r="AH372" i="3"/>
  <c r="AX364" i="3"/>
  <c r="AW364" i="3"/>
  <c r="AV364" i="3"/>
  <c r="AP364" i="3"/>
  <c r="AR364" i="3" s="1"/>
  <c r="BY378" i="3"/>
  <c r="BX378" i="3"/>
  <c r="BW378" i="3"/>
  <c r="BZ378" i="3"/>
  <c r="BZ369" i="3"/>
  <c r="BY369" i="3"/>
  <c r="BX369" i="3"/>
  <c r="AX365" i="3"/>
  <c r="AW365" i="3"/>
  <c r="AV365" i="3"/>
  <c r="AU365" i="3"/>
  <c r="AN379" i="3"/>
  <c r="AY348" i="3"/>
  <c r="BJ370" i="3"/>
  <c r="BT347" i="3"/>
  <c r="AJ355" i="3"/>
  <c r="CA359" i="3"/>
  <c r="BE365" i="3"/>
  <c r="BG365" i="3" s="1"/>
  <c r="BM365" i="3"/>
  <c r="BL365" i="3"/>
  <c r="BK365" i="3"/>
  <c r="Y361" i="3"/>
  <c r="BW340" i="3"/>
  <c r="BM340" i="3"/>
  <c r="BL340" i="3"/>
  <c r="BK340" i="3"/>
  <c r="BJ340" i="3"/>
  <c r="BE340" i="3"/>
  <c r="BG340" i="3" s="1"/>
  <c r="AJ344" i="3"/>
  <c r="BM327" i="3"/>
  <c r="BL327" i="3"/>
  <c r="BK327" i="3"/>
  <c r="BJ327" i="3"/>
  <c r="BE327" i="3"/>
  <c r="BG327" i="3" s="1"/>
  <c r="BZ318" i="3"/>
  <c r="BX318" i="3"/>
  <c r="BY318" i="3"/>
  <c r="BW318" i="3"/>
  <c r="AJ329" i="3"/>
  <c r="BM321" i="3"/>
  <c r="BL321" i="3"/>
  <c r="BK321" i="3"/>
  <c r="BE321" i="3"/>
  <c r="BG321" i="3" s="1"/>
  <c r="AI319" i="3"/>
  <c r="AH319" i="3"/>
  <c r="AG319" i="3"/>
  <c r="AF319" i="3"/>
  <c r="AA319" i="3"/>
  <c r="AC319" i="3" s="1"/>
  <c r="AR306" i="3"/>
  <c r="AC318" i="3"/>
  <c r="BM320" i="3"/>
  <c r="BK320" i="3"/>
  <c r="BL320" i="3"/>
  <c r="BE320" i="3"/>
  <c r="BG320" i="3" s="1"/>
  <c r="BJ320" i="3"/>
  <c r="AY313" i="3"/>
  <c r="BX438" i="3"/>
  <c r="BZ438" i="3"/>
  <c r="BY438" i="3"/>
  <c r="BR438" i="3"/>
  <c r="BT438" i="3" s="1"/>
  <c r="AN435" i="3"/>
  <c r="AJ438" i="3"/>
  <c r="BL431" i="3"/>
  <c r="BK431" i="3"/>
  <c r="BM431" i="3"/>
  <c r="BJ431" i="3"/>
  <c r="AG432" i="3"/>
  <c r="AI432" i="3"/>
  <c r="AH432" i="3"/>
  <c r="AF432" i="3"/>
  <c r="BR417" i="3"/>
  <c r="BT417" i="3" s="1"/>
  <c r="BX417" i="3"/>
  <c r="BZ417" i="3"/>
  <c r="BY417" i="3"/>
  <c r="BT428" i="3"/>
  <c r="AY422" i="3"/>
  <c r="AR417" i="3"/>
  <c r="AC412" i="3"/>
  <c r="BL417" i="3"/>
  <c r="BK417" i="3"/>
  <c r="BM417" i="3"/>
  <c r="AW412" i="3"/>
  <c r="AV412" i="3"/>
  <c r="AX412" i="3"/>
  <c r="Y410" i="3"/>
  <c r="BG389" i="3"/>
  <c r="BY402" i="3"/>
  <c r="BZ402" i="3"/>
  <c r="BX402" i="3"/>
  <c r="BT397" i="3"/>
  <c r="AN394" i="3"/>
  <c r="AY397" i="3"/>
  <c r="BR393" i="3"/>
  <c r="BT393" i="3" s="1"/>
  <c r="BZ393" i="3"/>
  <c r="BY393" i="3"/>
  <c r="BX393" i="3"/>
  <c r="BW393" i="3"/>
  <c r="AV369" i="3"/>
  <c r="AX369" i="3"/>
  <c r="AW369" i="3"/>
  <c r="BK376" i="3"/>
  <c r="BM376" i="3"/>
  <c r="BL376" i="3"/>
  <c r="BZ352" i="3"/>
  <c r="BY352" i="3"/>
  <c r="BX352" i="3"/>
  <c r="BW352" i="3"/>
  <c r="Y369" i="3"/>
  <c r="AI363" i="3"/>
  <c r="AG363" i="3"/>
  <c r="AH363" i="3"/>
  <c r="BM363" i="3"/>
  <c r="BL363" i="3"/>
  <c r="BK363" i="3"/>
  <c r="AU363" i="3"/>
  <c r="BM354" i="3"/>
  <c r="BK354" i="3"/>
  <c r="BL354" i="3"/>
  <c r="BE354" i="3"/>
  <c r="BG354" i="3" s="1"/>
  <c r="AX353" i="3"/>
  <c r="AW353" i="3"/>
  <c r="AV353" i="3"/>
  <c r="AP353" i="3"/>
  <c r="AR353" i="3" s="1"/>
  <c r="AU353" i="3"/>
  <c r="Y345" i="3"/>
  <c r="Y340" i="3"/>
  <c r="BK355" i="3"/>
  <c r="BL355" i="3"/>
  <c r="BM355" i="3"/>
  <c r="BE355" i="3"/>
  <c r="BG355" i="3" s="1"/>
  <c r="AP343" i="3"/>
  <c r="AR343" i="3" s="1"/>
  <c r="AX343" i="3"/>
  <c r="AW343" i="3"/>
  <c r="AV343" i="3"/>
  <c r="AN338" i="3"/>
  <c r="AX328" i="3"/>
  <c r="AW328" i="3"/>
  <c r="AV328" i="3"/>
  <c r="AU328" i="3"/>
  <c r="CA343" i="3"/>
  <c r="AI327" i="3"/>
  <c r="AH327" i="3"/>
  <c r="AG327" i="3"/>
  <c r="AF327" i="3"/>
  <c r="AI321" i="3"/>
  <c r="AH321" i="3"/>
  <c r="AG321" i="3"/>
  <c r="AA321" i="3"/>
  <c r="AC321" i="3" s="1"/>
  <c r="BZ319" i="3"/>
  <c r="BY319" i="3"/>
  <c r="BX319" i="3"/>
  <c r="BW319" i="3"/>
  <c r="BZ304" i="3"/>
  <c r="BY304" i="3"/>
  <c r="BX304" i="3"/>
  <c r="AX290" i="3"/>
  <c r="AV290" i="3"/>
  <c r="AW290" i="3"/>
  <c r="AU290" i="3"/>
  <c r="AP290" i="3"/>
  <c r="AR290" i="3" s="1"/>
  <c r="AX289" i="3"/>
  <c r="AW289" i="3"/>
  <c r="AV289" i="3"/>
  <c r="BE292" i="3"/>
  <c r="BG292" i="3" s="1"/>
  <c r="BM292" i="3"/>
  <c r="BK292" i="3"/>
  <c r="BL292" i="3"/>
  <c r="BJ292" i="3"/>
  <c r="BL276" i="3"/>
  <c r="BK276" i="3"/>
  <c r="BM276" i="3"/>
  <c r="BJ276" i="3"/>
  <c r="BT283" i="3"/>
  <c r="BM286" i="3"/>
  <c r="BL286" i="3"/>
  <c r="BK286" i="3"/>
  <c r="BE286" i="3"/>
  <c r="BG286" i="3" s="1"/>
  <c r="BJ286" i="3"/>
  <c r="AH266" i="3"/>
  <c r="AG266" i="3"/>
  <c r="AI266" i="3"/>
  <c r="AF266" i="3"/>
  <c r="AA266" i="3"/>
  <c r="AC266" i="3" s="1"/>
  <c r="BM279" i="3"/>
  <c r="BL279" i="3"/>
  <c r="BE279" i="3"/>
  <c r="BG279" i="3" s="1"/>
  <c r="BK279" i="3"/>
  <c r="BJ279" i="3"/>
  <c r="AG268" i="3"/>
  <c r="AI268" i="3"/>
  <c r="AH268" i="3"/>
  <c r="AF268" i="3"/>
  <c r="BM433" i="3"/>
  <c r="BK433" i="3"/>
  <c r="BL433" i="3"/>
  <c r="AH435" i="3"/>
  <c r="AG435" i="3"/>
  <c r="AF435" i="3"/>
  <c r="AI435" i="3"/>
  <c r="AR429" i="3"/>
  <c r="AI428" i="3"/>
  <c r="AH428" i="3"/>
  <c r="AG428" i="3"/>
  <c r="AC389" i="3"/>
  <c r="BK407" i="3"/>
  <c r="BM407" i="3"/>
  <c r="BL407" i="3"/>
  <c r="BL397" i="3"/>
  <c r="BK397" i="3"/>
  <c r="BM397" i="3"/>
  <c r="BE397" i="3"/>
  <c r="BG397" i="3" s="1"/>
  <c r="BZ391" i="3"/>
  <c r="BY391" i="3"/>
  <c r="BX391" i="3"/>
  <c r="BZ398" i="3"/>
  <c r="BY398" i="3"/>
  <c r="BX398" i="3"/>
  <c r="AR393" i="3"/>
  <c r="AI379" i="3"/>
  <c r="AH379" i="3"/>
  <c r="AG379" i="3"/>
  <c r="AF379" i="3"/>
  <c r="BZ375" i="3"/>
  <c r="BY375" i="3"/>
  <c r="BX375" i="3"/>
  <c r="BZ372" i="3"/>
  <c r="BY372" i="3"/>
  <c r="BR372" i="3"/>
  <c r="BT372" i="3" s="1"/>
  <c r="BX372" i="3"/>
  <c r="AG369" i="3"/>
  <c r="AI369" i="3"/>
  <c r="AH369" i="3"/>
  <c r="AX380" i="3"/>
  <c r="AW380" i="3"/>
  <c r="AV380" i="3"/>
  <c r="AA369" i="3"/>
  <c r="AC369" i="3" s="1"/>
  <c r="BZ363" i="3"/>
  <c r="BY363" i="3"/>
  <c r="BX363" i="3"/>
  <c r="BW363" i="3"/>
  <c r="AP380" i="3"/>
  <c r="AR380" i="3" s="1"/>
  <c r="AI348" i="3"/>
  <c r="AH348" i="3"/>
  <c r="AG348" i="3"/>
  <c r="AC364" i="3"/>
  <c r="BZ346" i="3"/>
  <c r="BY346" i="3"/>
  <c r="BX346" i="3"/>
  <c r="BR346" i="3"/>
  <c r="BT346" i="3" s="1"/>
  <c r="BW346" i="3"/>
  <c r="BT355" i="3"/>
  <c r="BL347" i="3"/>
  <c r="BK347" i="3"/>
  <c r="BM347" i="3"/>
  <c r="BE347" i="3"/>
  <c r="BG347" i="3" s="1"/>
  <c r="BJ347" i="3"/>
  <c r="AI346" i="3"/>
  <c r="AH346" i="3"/>
  <c r="AG346" i="3"/>
  <c r="BL343" i="3"/>
  <c r="BK343" i="3"/>
  <c r="BM343" i="3"/>
  <c r="BJ343" i="3"/>
  <c r="AH333" i="3"/>
  <c r="AG333" i="3"/>
  <c r="AA333" i="3"/>
  <c r="AC333" i="3" s="1"/>
  <c r="AI333" i="3"/>
  <c r="BZ313" i="3"/>
  <c r="BY313" i="3"/>
  <c r="BX313" i="3"/>
  <c r="BW313" i="3"/>
  <c r="BR313" i="3"/>
  <c r="BT313" i="3" s="1"/>
  <c r="BE304" i="3"/>
  <c r="BG304" i="3" s="1"/>
  <c r="BM304" i="3"/>
  <c r="BL304" i="3"/>
  <c r="BK304" i="3"/>
  <c r="BJ304" i="3"/>
  <c r="AI284" i="3"/>
  <c r="AH284" i="3"/>
  <c r="AF284" i="3"/>
  <c r="AG284" i="3"/>
  <c r="AA284" i="3"/>
  <c r="AC284" i="3" s="1"/>
  <c r="AX433" i="3"/>
  <c r="AW433" i="3"/>
  <c r="AV433" i="3"/>
  <c r="BM438" i="3"/>
  <c r="BL438" i="3"/>
  <c r="BK438" i="3"/>
  <c r="AF428" i="3"/>
  <c r="AY424" i="3"/>
  <c r="AI402" i="3"/>
  <c r="AH402" i="3"/>
  <c r="AF402" i="3"/>
  <c r="AG402" i="3"/>
  <c r="BT443" i="3"/>
  <c r="AY441" i="3"/>
  <c r="BM442" i="3"/>
  <c r="BL442" i="3"/>
  <c r="BK442" i="3"/>
  <c r="BG429" i="3"/>
  <c r="AA429" i="3"/>
  <c r="AC429" i="3" s="1"/>
  <c r="AG429" i="3"/>
  <c r="AI429" i="3"/>
  <c r="AH429" i="3"/>
  <c r="BZ427" i="3"/>
  <c r="BR427" i="3"/>
  <c r="BT427" i="3" s="1"/>
  <c r="BY427" i="3"/>
  <c r="BX427" i="3"/>
  <c r="BW427" i="3"/>
  <c r="BC435" i="3"/>
  <c r="AC440" i="3"/>
  <c r="AA435" i="3"/>
  <c r="AC435" i="3" s="1"/>
  <c r="AP433" i="3"/>
  <c r="AR433" i="3" s="1"/>
  <c r="AY429" i="3"/>
  <c r="BJ433" i="3"/>
  <c r="BW424" i="3"/>
  <c r="AV426" i="3"/>
  <c r="AW426" i="3"/>
  <c r="AP426" i="3"/>
  <c r="AR426" i="3" s="1"/>
  <c r="AX426" i="3"/>
  <c r="BX428" i="3"/>
  <c r="BW428" i="3"/>
  <c r="BZ428" i="3"/>
  <c r="BY428" i="3"/>
  <c r="AX413" i="3"/>
  <c r="AV413" i="3"/>
  <c r="AW413" i="3"/>
  <c r="BG421" i="3"/>
  <c r="BM410" i="3"/>
  <c r="BL410" i="3"/>
  <c r="BK410" i="3"/>
  <c r="BE410" i="3"/>
  <c r="BG410" i="3" s="1"/>
  <c r="AP401" i="3"/>
  <c r="AR401" i="3" s="1"/>
  <c r="AX401" i="3"/>
  <c r="AW401" i="3"/>
  <c r="AV401" i="3"/>
  <c r="AU401" i="3"/>
  <c r="AJ407" i="3"/>
  <c r="BX411" i="3"/>
  <c r="BY411" i="3"/>
  <c r="BZ411" i="3"/>
  <c r="AG405" i="3"/>
  <c r="AA405" i="3"/>
  <c r="AC405" i="3" s="1"/>
  <c r="AI405" i="3"/>
  <c r="AH405" i="3"/>
  <c r="BJ397" i="3"/>
  <c r="BC397" i="3"/>
  <c r="AX394" i="3"/>
  <c r="AW394" i="3"/>
  <c r="AV394" i="3"/>
  <c r="AJ394" i="3"/>
  <c r="BW391" i="3"/>
  <c r="AX386" i="3"/>
  <c r="AW386" i="3"/>
  <c r="AV386" i="3"/>
  <c r="BT385" i="3"/>
  <c r="BW375" i="3"/>
  <c r="AX384" i="3"/>
  <c r="AW384" i="3"/>
  <c r="AV384" i="3"/>
  <c r="AI378" i="3"/>
  <c r="AH378" i="3"/>
  <c r="AG378" i="3"/>
  <c r="AP369" i="3"/>
  <c r="AR369" i="3" s="1"/>
  <c r="AU384" i="3"/>
  <c r="AX376" i="3"/>
  <c r="AW376" i="3"/>
  <c r="AV376" i="3"/>
  <c r="BX370" i="3"/>
  <c r="BZ370" i="3"/>
  <c r="BY370" i="3"/>
  <c r="BL381" i="3"/>
  <c r="BK381" i="3"/>
  <c r="BM381" i="3"/>
  <c r="BE381" i="3"/>
  <c r="BG381" i="3" s="1"/>
  <c r="BL377" i="3"/>
  <c r="BK377" i="3"/>
  <c r="BM377" i="3"/>
  <c r="BE377" i="3"/>
  <c r="BG377" i="3" s="1"/>
  <c r="BW370" i="3"/>
  <c r="AN353" i="3"/>
  <c r="BC347" i="3"/>
  <c r="AY356" i="3"/>
  <c r="AF369" i="3"/>
  <c r="BY361" i="3"/>
  <c r="BX361" i="3"/>
  <c r="BR361" i="3"/>
  <c r="BT361" i="3" s="1"/>
  <c r="BZ361" i="3"/>
  <c r="AI357" i="3"/>
  <c r="AH357" i="3"/>
  <c r="AG357" i="3"/>
  <c r="AF363" i="3"/>
  <c r="AX354" i="3"/>
  <c r="AW354" i="3"/>
  <c r="AV354" i="3"/>
  <c r="AU354" i="3"/>
  <c r="AA348" i="3"/>
  <c r="AC348" i="3" s="1"/>
  <c r="BX360" i="3"/>
  <c r="BY360" i="3"/>
  <c r="BZ360" i="3"/>
  <c r="Y347" i="3"/>
  <c r="BT345" i="3"/>
  <c r="BT343" i="3"/>
  <c r="AR340" i="3"/>
  <c r="BL338" i="3"/>
  <c r="BK338" i="3"/>
  <c r="BE338" i="3"/>
  <c r="BG338" i="3" s="1"/>
  <c r="BM338" i="3"/>
  <c r="AP330" i="3"/>
  <c r="AR330" i="3" s="1"/>
  <c r="AX330" i="3"/>
  <c r="AW330" i="3"/>
  <c r="AV330" i="3"/>
  <c r="AC336" i="3"/>
  <c r="BM336" i="3"/>
  <c r="BL336" i="3"/>
  <c r="BK336" i="3"/>
  <c r="BJ336" i="3"/>
  <c r="BX321" i="3"/>
  <c r="BY321" i="3"/>
  <c r="BZ321" i="3"/>
  <c r="BR321" i="3"/>
  <c r="BT321" i="3" s="1"/>
  <c r="AX318" i="3"/>
  <c r="AW318" i="3"/>
  <c r="AV318" i="3"/>
  <c r="AU318" i="3"/>
  <c r="AP318" i="3"/>
  <c r="AR318" i="3" s="1"/>
  <c r="AF333" i="3"/>
  <c r="AX309" i="3"/>
  <c r="AW309" i="3"/>
  <c r="AV309" i="3"/>
  <c r="AU309" i="3"/>
  <c r="BL437" i="3"/>
  <c r="BK437" i="3"/>
  <c r="BM437" i="3"/>
  <c r="BM434" i="3"/>
  <c r="BL434" i="3"/>
  <c r="BK434" i="3"/>
  <c r="BG442" i="3"/>
  <c r="AR441" i="3"/>
  <c r="BZ441" i="3"/>
  <c r="BY441" i="3"/>
  <c r="BX441" i="3"/>
  <c r="BW441" i="3"/>
  <c r="BR441" i="3"/>
  <c r="BT441" i="3" s="1"/>
  <c r="CA437" i="3"/>
  <c r="BZ432" i="3"/>
  <c r="BY432" i="3"/>
  <c r="BX432" i="3"/>
  <c r="Y441" i="3"/>
  <c r="BZ439" i="3"/>
  <c r="BY439" i="3"/>
  <c r="BX439" i="3"/>
  <c r="Y438" i="3"/>
  <c r="BW439" i="3"/>
  <c r="BY431" i="3"/>
  <c r="BZ431" i="3"/>
  <c r="BX431" i="3"/>
  <c r="BC430" i="3"/>
  <c r="BJ434" i="3"/>
  <c r="AV427" i="3"/>
  <c r="AX427" i="3"/>
  <c r="AW427" i="3"/>
  <c r="AU427" i="3"/>
  <c r="AG417" i="3"/>
  <c r="AI417" i="3"/>
  <c r="AH417" i="3"/>
  <c r="AA428" i="3"/>
  <c r="AC428" i="3" s="1"/>
  <c r="BC411" i="3"/>
  <c r="BM422" i="3"/>
  <c r="BL422" i="3"/>
  <c r="BK422" i="3"/>
  <c r="BE422" i="3"/>
  <c r="BG422" i="3" s="1"/>
  <c r="AR413" i="3"/>
  <c r="AF417" i="3"/>
  <c r="BL424" i="3"/>
  <c r="BM424" i="3"/>
  <c r="BK424" i="3"/>
  <c r="BC424" i="3"/>
  <c r="BJ417" i="3"/>
  <c r="AX415" i="3"/>
  <c r="AW415" i="3"/>
  <c r="AV415" i="3"/>
  <c r="AP415" i="3"/>
  <c r="AR415" i="3" s="1"/>
  <c r="AA410" i="3"/>
  <c r="AC410" i="3" s="1"/>
  <c r="AI410" i="3"/>
  <c r="AG410" i="3"/>
  <c r="AH410" i="3"/>
  <c r="BK413" i="3"/>
  <c r="BM413" i="3"/>
  <c r="BL413" i="3"/>
  <c r="BM408" i="3"/>
  <c r="BL408" i="3"/>
  <c r="BK408" i="3"/>
  <c r="BR405" i="3"/>
  <c r="BT405" i="3" s="1"/>
  <c r="BZ405" i="3"/>
  <c r="BY405" i="3"/>
  <c r="BX405" i="3"/>
  <c r="BT411" i="3"/>
  <c r="BJ407" i="3"/>
  <c r="BR402" i="3"/>
  <c r="BT402" i="3" s="1"/>
  <c r="BM394" i="3"/>
  <c r="BL394" i="3"/>
  <c r="BK394" i="3"/>
  <c r="BE394" i="3"/>
  <c r="BG394" i="3" s="1"/>
  <c r="AX399" i="3"/>
  <c r="AW399" i="3"/>
  <c r="AV399" i="3"/>
  <c r="BM401" i="3"/>
  <c r="BK401" i="3"/>
  <c r="BL401" i="3"/>
  <c r="AA393" i="3"/>
  <c r="AC393" i="3" s="1"/>
  <c r="AI393" i="3"/>
  <c r="AH393" i="3"/>
  <c r="AG393" i="3"/>
  <c r="AX391" i="3"/>
  <c r="AW391" i="3"/>
  <c r="AV391" i="3"/>
  <c r="AC398" i="3"/>
  <c r="AW375" i="3"/>
  <c r="AV375" i="3"/>
  <c r="AX375" i="3"/>
  <c r="AP375" i="3"/>
  <c r="AR375" i="3" s="1"/>
  <c r="AC375" i="3"/>
  <c r="AC372" i="3"/>
  <c r="BL384" i="3"/>
  <c r="BK384" i="3"/>
  <c r="BM384" i="3"/>
  <c r="AU383" i="3"/>
  <c r="AY373" i="3"/>
  <c r="AU375" i="3"/>
  <c r="CA377" i="3"/>
  <c r="AN375" i="3"/>
  <c r="BW372" i="3"/>
  <c r="AU364" i="3"/>
  <c r="BL356" i="3"/>
  <c r="BK356" i="3"/>
  <c r="BM356" i="3"/>
  <c r="BE356" i="3"/>
  <c r="BG356" i="3" s="1"/>
  <c r="AI360" i="3"/>
  <c r="AH360" i="3"/>
  <c r="AG360" i="3"/>
  <c r="AY357" i="3"/>
  <c r="AF348" i="3"/>
  <c r="AR354" i="3"/>
  <c r="BM344" i="3"/>
  <c r="BL344" i="3"/>
  <c r="BK344" i="3"/>
  <c r="BE344" i="3"/>
  <c r="BG344" i="3" s="1"/>
  <c r="AA360" i="3"/>
  <c r="AC360" i="3" s="1"/>
  <c r="AJ354" i="3"/>
  <c r="AY346" i="3"/>
  <c r="BC344" i="3"/>
  <c r="AF346" i="3"/>
  <c r="BX357" i="3"/>
  <c r="BY357" i="3"/>
  <c r="BZ357" i="3"/>
  <c r="AH335" i="3"/>
  <c r="AG335" i="3"/>
  <c r="AI335" i="3"/>
  <c r="AF335" i="3"/>
  <c r="BC335" i="3"/>
  <c r="BM322" i="3"/>
  <c r="BK322" i="3"/>
  <c r="BL322" i="3"/>
  <c r="BJ322" i="3"/>
  <c r="AI312" i="3"/>
  <c r="AH312" i="3"/>
  <c r="AG312" i="3"/>
  <c r="AF312" i="3"/>
  <c r="AW310" i="3"/>
  <c r="AV310" i="3"/>
  <c r="AX310" i="3"/>
  <c r="AP310" i="3"/>
  <c r="AR310" i="3" s="1"/>
  <c r="BL335" i="3"/>
  <c r="BK335" i="3"/>
  <c r="BM335" i="3"/>
  <c r="BJ335" i="3"/>
  <c r="AJ310" i="3"/>
  <c r="AI300" i="3"/>
  <c r="AH300" i="3"/>
  <c r="AG300" i="3"/>
  <c r="AF300" i="3"/>
  <c r="AA300" i="3"/>
  <c r="AC300" i="3" s="1"/>
  <c r="BW304" i="3"/>
  <c r="BZ300" i="3"/>
  <c r="BY300" i="3"/>
  <c r="BX300" i="3"/>
  <c r="BR300" i="3"/>
  <c r="BT300" i="3" s="1"/>
  <c r="BZ284" i="3"/>
  <c r="BY284" i="3"/>
  <c r="BX284" i="3"/>
  <c r="BR284" i="3"/>
  <c r="BT284" i="3" s="1"/>
  <c r="BW284" i="3"/>
  <c r="AR443" i="3"/>
  <c r="BC438" i="3"/>
  <c r="BC440" i="3"/>
  <c r="AW431" i="3"/>
  <c r="AX431" i="3"/>
  <c r="AV431" i="3"/>
  <c r="AP431" i="3"/>
  <c r="AR431" i="3" s="1"/>
  <c r="AJ441" i="3"/>
  <c r="AV432" i="3"/>
  <c r="AX432" i="3"/>
  <c r="AW432" i="3"/>
  <c r="AP432" i="3"/>
  <c r="AR432" i="3" s="1"/>
  <c r="AI439" i="3"/>
  <c r="AH439" i="3"/>
  <c r="AG439" i="3"/>
  <c r="BG430" i="3"/>
  <c r="AW428" i="3"/>
  <c r="AX428" i="3"/>
  <c r="AV428" i="3"/>
  <c r="AU428" i="3"/>
  <c r="BZ429" i="3"/>
  <c r="BY429" i="3"/>
  <c r="BX429" i="3"/>
  <c r="BR429" i="3"/>
  <c r="BT429" i="3" s="1"/>
  <c r="BC421" i="3"/>
  <c r="AH415" i="3"/>
  <c r="AI415" i="3"/>
  <c r="AG415" i="3"/>
  <c r="AA415" i="3"/>
  <c r="AC415" i="3" s="1"/>
  <c r="AI408" i="3"/>
  <c r="AH408" i="3"/>
  <c r="AG408" i="3"/>
  <c r="AJ422" i="3"/>
  <c r="AA409" i="3"/>
  <c r="AC409" i="3" s="1"/>
  <c r="AH409" i="3"/>
  <c r="AI409" i="3"/>
  <c r="AG409" i="3"/>
  <c r="BK399" i="3"/>
  <c r="BE399" i="3"/>
  <c r="BG399" i="3" s="1"/>
  <c r="BL399" i="3"/>
  <c r="BM399" i="3"/>
  <c r="AI401" i="3"/>
  <c r="AG401" i="3"/>
  <c r="AH401" i="3"/>
  <c r="AF401" i="3"/>
  <c r="BE401" i="3"/>
  <c r="BG401" i="3" s="1"/>
  <c r="BM404" i="3"/>
  <c r="BL404" i="3"/>
  <c r="BK404" i="3"/>
  <c r="AJ391" i="3"/>
  <c r="AU391" i="3"/>
  <c r="BM378" i="3"/>
  <c r="BL378" i="3"/>
  <c r="BK378" i="3"/>
  <c r="BR375" i="3"/>
  <c r="BT375" i="3" s="1"/>
  <c r="BK369" i="3"/>
  <c r="BM369" i="3"/>
  <c r="BL369" i="3"/>
  <c r="AX361" i="3"/>
  <c r="AV361" i="3"/>
  <c r="AW361" i="3"/>
  <c r="AP361" i="3"/>
  <c r="AR361" i="3" s="1"/>
  <c r="BK380" i="3"/>
  <c r="BM380" i="3"/>
  <c r="BL380" i="3"/>
  <c r="AU380" i="3"/>
  <c r="BM368" i="3"/>
  <c r="BL368" i="3"/>
  <c r="BK368" i="3"/>
  <c r="BM361" i="3"/>
  <c r="BL361" i="3"/>
  <c r="BK361" i="3"/>
  <c r="BJ361" i="3"/>
  <c r="BE361" i="3"/>
  <c r="BG361" i="3" s="1"/>
  <c r="AI362" i="3"/>
  <c r="AH362" i="3"/>
  <c r="AG362" i="3"/>
  <c r="BE368" i="3"/>
  <c r="BG368" i="3" s="1"/>
  <c r="AI352" i="3"/>
  <c r="AG352" i="3"/>
  <c r="AH352" i="3"/>
  <c r="AY360" i="3"/>
  <c r="AC353" i="3"/>
  <c r="AF372" i="3"/>
  <c r="AJ372" i="3" s="1"/>
  <c r="CA347" i="3"/>
  <c r="BY340" i="3"/>
  <c r="BX340" i="3"/>
  <c r="BZ340" i="3"/>
  <c r="AN337" i="3"/>
  <c r="BM345" i="3"/>
  <c r="BL345" i="3"/>
  <c r="BK345" i="3"/>
  <c r="BJ345" i="3"/>
  <c r="AR334" i="3"/>
  <c r="BM360" i="3"/>
  <c r="BL360" i="3"/>
  <c r="BK360" i="3"/>
  <c r="BE360" i="3"/>
  <c r="BG360" i="3" s="1"/>
  <c r="AC354" i="3"/>
  <c r="AI330" i="3"/>
  <c r="AH330" i="3"/>
  <c r="AG330" i="3"/>
  <c r="AF330" i="3"/>
  <c r="Y346" i="3"/>
  <c r="AN333" i="3"/>
  <c r="AR345" i="3"/>
  <c r="AX329" i="3"/>
  <c r="AW329" i="3"/>
  <c r="AV329" i="3"/>
  <c r="AU329" i="3"/>
  <c r="AI322" i="3"/>
  <c r="AG322" i="3"/>
  <c r="AH322" i="3"/>
  <c r="AA322" i="3"/>
  <c r="AC322" i="3" s="1"/>
  <c r="CA329" i="3"/>
  <c r="AX320" i="3"/>
  <c r="AW320" i="3"/>
  <c r="AV320" i="3"/>
  <c r="AU320" i="3"/>
  <c r="AY333" i="3"/>
  <c r="AU330" i="3"/>
  <c r="AP328" i="3"/>
  <c r="AR328" i="3" s="1"/>
  <c r="AA312" i="3"/>
  <c r="AC312" i="3" s="1"/>
  <c r="AA327" i="3"/>
  <c r="AC327" i="3" s="1"/>
  <c r="BE297" i="3"/>
  <c r="BG297" i="3" s="1"/>
  <c r="BL297" i="3"/>
  <c r="BK297" i="3"/>
  <c r="BM297" i="3"/>
  <c r="BZ285" i="3"/>
  <c r="BX285" i="3"/>
  <c r="BW285" i="3"/>
  <c r="BY285" i="3"/>
  <c r="AP289" i="3"/>
  <c r="AR289" i="3" s="1"/>
  <c r="BL415" i="3"/>
  <c r="BE415" i="3"/>
  <c r="BG415" i="3" s="1"/>
  <c r="BM415" i="3"/>
  <c r="BK415" i="3"/>
  <c r="BJ415" i="3"/>
  <c r="AX407" i="3"/>
  <c r="AW407" i="3"/>
  <c r="AV407" i="3"/>
  <c r="AV398" i="3"/>
  <c r="AW398" i="3"/>
  <c r="AX398" i="3"/>
  <c r="AP398" i="3"/>
  <c r="AR398" i="3" s="1"/>
  <c r="BZ400" i="3"/>
  <c r="BY400" i="3"/>
  <c r="BX400" i="3"/>
  <c r="BW400" i="3"/>
  <c r="AW379" i="3"/>
  <c r="AV379" i="3"/>
  <c r="AX379" i="3"/>
  <c r="AP379" i="3"/>
  <c r="AR379" i="3" s="1"/>
  <c r="BT383" i="3"/>
  <c r="BY382" i="3"/>
  <c r="BX382" i="3"/>
  <c r="BW382" i="3"/>
  <c r="BZ382" i="3"/>
  <c r="BR382" i="3"/>
  <c r="BT382" i="3" s="1"/>
  <c r="AU379" i="3"/>
  <c r="AI373" i="3"/>
  <c r="AH373" i="3"/>
  <c r="AG373" i="3"/>
  <c r="AF373" i="3"/>
  <c r="AI361" i="3"/>
  <c r="AH361" i="3"/>
  <c r="AG361" i="3"/>
  <c r="AF361" i="3"/>
  <c r="BJ378" i="3"/>
  <c r="BL385" i="3"/>
  <c r="BK385" i="3"/>
  <c r="BM385" i="3"/>
  <c r="C387" i="3"/>
  <c r="C374" i="3"/>
  <c r="C375" i="3" s="1"/>
  <c r="C376" i="3" s="1"/>
  <c r="C377" i="3" s="1"/>
  <c r="C367" i="3"/>
  <c r="C368" i="3" s="1"/>
  <c r="C369" i="3" s="1"/>
  <c r="C370" i="3" s="1"/>
  <c r="C371" i="3"/>
  <c r="C372" i="3" s="1"/>
  <c r="C373" i="3" s="1"/>
  <c r="AX347" i="3"/>
  <c r="AV347" i="3"/>
  <c r="AW347" i="3"/>
  <c r="AU347" i="3"/>
  <c r="AW352" i="3"/>
  <c r="AV352" i="3"/>
  <c r="AX352" i="3"/>
  <c r="AP352" i="3"/>
  <c r="AR352" i="3" s="1"/>
  <c r="AU352" i="3"/>
  <c r="AW363" i="3"/>
  <c r="AV363" i="3"/>
  <c r="AX363" i="3"/>
  <c r="BG359" i="3"/>
  <c r="BX348" i="3"/>
  <c r="BY348" i="3"/>
  <c r="BZ348" i="3"/>
  <c r="BZ328" i="3"/>
  <c r="BY328" i="3"/>
  <c r="BX328" i="3"/>
  <c r="BW328" i="3"/>
  <c r="BR322" i="3"/>
  <c r="BT322" i="3" s="1"/>
  <c r="BZ322" i="3"/>
  <c r="BY322" i="3"/>
  <c r="BX322" i="3"/>
  <c r="BW322" i="3"/>
  <c r="AA330" i="3"/>
  <c r="AC330" i="3" s="1"/>
  <c r="AP316" i="3"/>
  <c r="AR316" i="3" s="1"/>
  <c r="AX316" i="3"/>
  <c r="AW316" i="3"/>
  <c r="AV316" i="3"/>
  <c r="BJ321" i="3"/>
  <c r="BK307" i="3"/>
  <c r="BE307" i="3"/>
  <c r="BG307" i="3" s="1"/>
  <c r="BL307" i="3"/>
  <c r="BM307" i="3"/>
  <c r="BJ307" i="3"/>
  <c r="AU310" i="3"/>
  <c r="AX292" i="3"/>
  <c r="AW292" i="3"/>
  <c r="AV292" i="3"/>
  <c r="AU292" i="3"/>
  <c r="AP292" i="3"/>
  <c r="AR292" i="3" s="1"/>
  <c r="AX408" i="3"/>
  <c r="AP408" i="3"/>
  <c r="AR408" i="3" s="1"/>
  <c r="AW408" i="3"/>
  <c r="AV408" i="3"/>
  <c r="AW439" i="3"/>
  <c r="AV439" i="3"/>
  <c r="AX439" i="3"/>
  <c r="AP439" i="3"/>
  <c r="AR439" i="3" s="1"/>
  <c r="BM443" i="3"/>
  <c r="BL443" i="3"/>
  <c r="BK443" i="3"/>
  <c r="BJ437" i="3"/>
  <c r="AU439" i="3"/>
  <c r="AY438" i="3"/>
  <c r="CA434" i="3"/>
  <c r="AX442" i="3"/>
  <c r="AW442" i="3"/>
  <c r="AV442" i="3"/>
  <c r="AU442" i="3"/>
  <c r="BE439" i="3"/>
  <c r="BG439" i="3" s="1"/>
  <c r="BM439" i="3"/>
  <c r="BL439" i="3"/>
  <c r="BK439" i="3"/>
  <c r="CA433" i="3"/>
  <c r="BZ426" i="3"/>
  <c r="BX426" i="3"/>
  <c r="BY426" i="3"/>
  <c r="AY440" i="3"/>
  <c r="Y434" i="3"/>
  <c r="CA435" i="3"/>
  <c r="AH431" i="3"/>
  <c r="AG431" i="3"/>
  <c r="AI431" i="3"/>
  <c r="AH421" i="3"/>
  <c r="AI421" i="3"/>
  <c r="AG421" i="3"/>
  <c r="BM430" i="3"/>
  <c r="BL430" i="3"/>
  <c r="BK430" i="3"/>
  <c r="AA421" i="3"/>
  <c r="AC421" i="3" s="1"/>
  <c r="AN429" i="3"/>
  <c r="AG413" i="3"/>
  <c r="AI413" i="3"/>
  <c r="AH413" i="3"/>
  <c r="AN427" i="3"/>
  <c r="BE414" i="3"/>
  <c r="BG414" i="3" s="1"/>
  <c r="BR412" i="3"/>
  <c r="BT412" i="3" s="1"/>
  <c r="AX404" i="3"/>
  <c r="AW404" i="3"/>
  <c r="AV404" i="3"/>
  <c r="AP404" i="3"/>
  <c r="AR404" i="3" s="1"/>
  <c r="Y413" i="3"/>
  <c r="BL421" i="3"/>
  <c r="BM421" i="3"/>
  <c r="BK421" i="3"/>
  <c r="AA408" i="3"/>
  <c r="AC408" i="3" s="1"/>
  <c r="BJ421" i="3"/>
  <c r="Y408" i="3"/>
  <c r="AP407" i="3"/>
  <c r="AR407" i="3" s="1"/>
  <c r="AR403" i="3"/>
  <c r="CA409" i="3"/>
  <c r="BW412" i="3"/>
  <c r="BY408" i="3"/>
  <c r="BX408" i="3"/>
  <c r="BZ408" i="3"/>
  <c r="BR408" i="3"/>
  <c r="BT408" i="3" s="1"/>
  <c r="BR400" i="3"/>
  <c r="BT400" i="3" s="1"/>
  <c r="AP391" i="3"/>
  <c r="AR391" i="3" s="1"/>
  <c r="AN393" i="3"/>
  <c r="AY405" i="3"/>
  <c r="AU399" i="3"/>
  <c r="BE369" i="3"/>
  <c r="BG369" i="3" s="1"/>
  <c r="AA379" i="3"/>
  <c r="AC379" i="3" s="1"/>
  <c r="BE386" i="3"/>
  <c r="BG386" i="3" s="1"/>
  <c r="AW390" i="3"/>
  <c r="AV390" i="3"/>
  <c r="AX390" i="3"/>
  <c r="AU390" i="3"/>
  <c r="AR382" i="3"/>
  <c r="BE376" i="3"/>
  <c r="BG376" i="3" s="1"/>
  <c r="AU386" i="3"/>
  <c r="AI383" i="3"/>
  <c r="AH383" i="3"/>
  <c r="AG383" i="3"/>
  <c r="AI382" i="3"/>
  <c r="AH382" i="3"/>
  <c r="AG382" i="3"/>
  <c r="AP368" i="3"/>
  <c r="AR368" i="3" s="1"/>
  <c r="AA363" i="3"/>
  <c r="AC363" i="3" s="1"/>
  <c r="AP347" i="3"/>
  <c r="AR347" i="3" s="1"/>
  <c r="AV372" i="3"/>
  <c r="AX372" i="3"/>
  <c r="AW372" i="3"/>
  <c r="Y368" i="3"/>
  <c r="AR360" i="3"/>
  <c r="AR348" i="3"/>
  <c r="Y382" i="3"/>
  <c r="AN383" i="3"/>
  <c r="AN373" i="3"/>
  <c r="BR369" i="3"/>
  <c r="BT369" i="3" s="1"/>
  <c r="Y378" i="3"/>
  <c r="BJ385" i="3"/>
  <c r="BZ373" i="3"/>
  <c r="BY373" i="3"/>
  <c r="BX373" i="3"/>
  <c r="AN362" i="3"/>
  <c r="AA346" i="3"/>
  <c r="AC346" i="3" s="1"/>
  <c r="CA362" i="3"/>
  <c r="BM348" i="3"/>
  <c r="BL348" i="3"/>
  <c r="BK348" i="3"/>
  <c r="BG353" i="3"/>
  <c r="BJ369" i="3"/>
  <c r="BK359" i="3"/>
  <c r="BL359" i="3"/>
  <c r="BM359" i="3"/>
  <c r="AA357" i="3"/>
  <c r="AC357" i="3" s="1"/>
  <c r="BE343" i="3"/>
  <c r="BG343" i="3" s="1"/>
  <c r="AI337" i="3"/>
  <c r="AH337" i="3"/>
  <c r="AG337" i="3"/>
  <c r="BZ333" i="3"/>
  <c r="BY333" i="3"/>
  <c r="BX333" i="3"/>
  <c r="BW333" i="3"/>
  <c r="AX326" i="3"/>
  <c r="AV326" i="3"/>
  <c r="AW326" i="3"/>
  <c r="AP326" i="3"/>
  <c r="AR326" i="3" s="1"/>
  <c r="AU326" i="3"/>
  <c r="CA345" i="3"/>
  <c r="BR328" i="3"/>
  <c r="BT328" i="3" s="1"/>
  <c r="AA337" i="3"/>
  <c r="AC337" i="3" s="1"/>
  <c r="AX359" i="3"/>
  <c r="AW359" i="3"/>
  <c r="AV359" i="3"/>
  <c r="CA344" i="3"/>
  <c r="CA337" i="3"/>
  <c r="AY338" i="3"/>
  <c r="BE319" i="3"/>
  <c r="BG319" i="3" s="1"/>
  <c r="BM319" i="3"/>
  <c r="BL319" i="3"/>
  <c r="BK319" i="3"/>
  <c r="BJ319" i="3"/>
  <c r="BR319" i="3"/>
  <c r="BT319" i="3" s="1"/>
  <c r="AA268" i="3"/>
  <c r="AC268" i="3" s="1"/>
  <c r="BL283" i="3"/>
  <c r="BK283" i="3"/>
  <c r="BM283" i="3"/>
  <c r="BJ283" i="3"/>
  <c r="BE283" i="3"/>
  <c r="BG283" i="3" s="1"/>
  <c r="AV263" i="3"/>
  <c r="AX263" i="3"/>
  <c r="AW263" i="3"/>
  <c r="AI278" i="3"/>
  <c r="AG278" i="3"/>
  <c r="AH278" i="3"/>
  <c r="AI264" i="3"/>
  <c r="AH264" i="3"/>
  <c r="AG264" i="3"/>
  <c r="AF264" i="3"/>
  <c r="BZ242" i="3"/>
  <c r="BY242" i="3"/>
  <c r="BX242" i="3"/>
  <c r="BR242" i="3"/>
  <c r="BT242" i="3" s="1"/>
  <c r="AI249" i="3"/>
  <c r="AH249" i="3"/>
  <c r="AG249" i="3"/>
  <c r="AF249" i="3"/>
  <c r="BM253" i="3"/>
  <c r="BL253" i="3"/>
  <c r="BK253" i="3"/>
  <c r="BJ253" i="3"/>
  <c r="AI261" i="3"/>
  <c r="AH261" i="3"/>
  <c r="AG261" i="3"/>
  <c r="AA261" i="3"/>
  <c r="AC261" i="3" s="1"/>
  <c r="BY231" i="3"/>
  <c r="BX231" i="3"/>
  <c r="BZ231" i="3"/>
  <c r="BR231" i="3"/>
  <c r="BT231" i="3" s="1"/>
  <c r="AI209" i="3"/>
  <c r="AH209" i="3"/>
  <c r="AG209" i="3"/>
  <c r="BM226" i="3"/>
  <c r="BL226" i="3"/>
  <c r="BK226" i="3"/>
  <c r="AP229" i="3"/>
  <c r="AR229" i="3" s="1"/>
  <c r="AX229" i="3"/>
  <c r="AW229" i="3"/>
  <c r="AV229" i="3"/>
  <c r="BZ212" i="3"/>
  <c r="BY212" i="3"/>
  <c r="BX212" i="3"/>
  <c r="BZ183" i="3"/>
  <c r="BY183" i="3"/>
  <c r="BX183" i="3"/>
  <c r="BR183" i="3"/>
  <c r="BT183" i="3" s="1"/>
  <c r="AI188" i="3"/>
  <c r="AH188" i="3"/>
  <c r="AG188" i="3"/>
  <c r="AJ207" i="3"/>
  <c r="BZ199" i="3"/>
  <c r="BY199" i="3"/>
  <c r="BX199" i="3"/>
  <c r="BR189" i="3"/>
  <c r="BT189" i="3" s="1"/>
  <c r="BZ189" i="3"/>
  <c r="BY189" i="3"/>
  <c r="BX189" i="3"/>
  <c r="BE183" i="3"/>
  <c r="BG183" i="3" s="1"/>
  <c r="BM183" i="3"/>
  <c r="BL183" i="3"/>
  <c r="BK183" i="3"/>
  <c r="AX265" i="3"/>
  <c r="AP265" i="3"/>
  <c r="AR265" i="3" s="1"/>
  <c r="AW265" i="3"/>
  <c r="AV265" i="3"/>
  <c r="BM191" i="3"/>
  <c r="BL191" i="3"/>
  <c r="BK191" i="3"/>
  <c r="BR173" i="3"/>
  <c r="BT173" i="3" s="1"/>
  <c r="BZ173" i="3"/>
  <c r="BY173" i="3"/>
  <c r="BX173" i="3"/>
  <c r="BT186" i="3"/>
  <c r="AA176" i="3"/>
  <c r="AC176" i="3" s="1"/>
  <c r="BR161" i="3"/>
  <c r="BT161" i="3" s="1"/>
  <c r="BZ161" i="3"/>
  <c r="BY161" i="3"/>
  <c r="BX161" i="3"/>
  <c r="BL152" i="3"/>
  <c r="BM152" i="3"/>
  <c r="BK152" i="3"/>
  <c r="BE152" i="3"/>
  <c r="BG152" i="3" s="1"/>
  <c r="BK187" i="3"/>
  <c r="BE187" i="3"/>
  <c r="BG187" i="3" s="1"/>
  <c r="BM187" i="3"/>
  <c r="BL187" i="3"/>
  <c r="AI149" i="3"/>
  <c r="AH149" i="3"/>
  <c r="AG149" i="3"/>
  <c r="AA122" i="3"/>
  <c r="AC122" i="3" s="1"/>
  <c r="AI122" i="3"/>
  <c r="AG122" i="3"/>
  <c r="AH122" i="3"/>
  <c r="BZ118" i="3"/>
  <c r="BX118" i="3"/>
  <c r="BR118" i="3"/>
  <c r="BT118" i="3" s="1"/>
  <c r="BY118" i="3"/>
  <c r="BW118" i="3"/>
  <c r="BR102" i="3"/>
  <c r="BT102" i="3" s="1"/>
  <c r="BZ102" i="3"/>
  <c r="BY102" i="3"/>
  <c r="BX102" i="3"/>
  <c r="BE87" i="3"/>
  <c r="BG87" i="3" s="1"/>
  <c r="BM87" i="3"/>
  <c r="BK87" i="3"/>
  <c r="BL87" i="3"/>
  <c r="AV120" i="3"/>
  <c r="AU120" i="3"/>
  <c r="AX120" i="3"/>
  <c r="AW120" i="3"/>
  <c r="BM151" i="3"/>
  <c r="BL151" i="3"/>
  <c r="BK151" i="3"/>
  <c r="BE151" i="3"/>
  <c r="BG151" i="3" s="1"/>
  <c r="BG147" i="3"/>
  <c r="BM114" i="3"/>
  <c r="BL114" i="3"/>
  <c r="BK114" i="3"/>
  <c r="AX98" i="3"/>
  <c r="AW98" i="3"/>
  <c r="AV98" i="3"/>
  <c r="AP98" i="3"/>
  <c r="AR98" i="3" s="1"/>
  <c r="BR149" i="3"/>
  <c r="BT149" i="3" s="1"/>
  <c r="AF125" i="3"/>
  <c r="BM115" i="3"/>
  <c r="BL115" i="3"/>
  <c r="BK115" i="3"/>
  <c r="AI92" i="3"/>
  <c r="AH92" i="3"/>
  <c r="AG92" i="3"/>
  <c r="AI88" i="3"/>
  <c r="AH88" i="3"/>
  <c r="AG88" i="3"/>
  <c r="AI84" i="3"/>
  <c r="AH84" i="3"/>
  <c r="AG84" i="3"/>
  <c r="BG140" i="3"/>
  <c r="BZ125" i="3"/>
  <c r="BY125" i="3"/>
  <c r="BW125" i="3"/>
  <c r="BX125" i="3"/>
  <c r="BM123" i="3"/>
  <c r="BL123" i="3"/>
  <c r="BK123" i="3"/>
  <c r="BT112" i="3"/>
  <c r="BT127" i="3"/>
  <c r="AU98" i="3"/>
  <c r="BZ66" i="3"/>
  <c r="BY66" i="3"/>
  <c r="BX66" i="3"/>
  <c r="BR66" i="3"/>
  <c r="BT66" i="3" s="1"/>
  <c r="AF111" i="3"/>
  <c r="BT82" i="3"/>
  <c r="AC89" i="3"/>
  <c r="BM109" i="3"/>
  <c r="BL109" i="3"/>
  <c r="BK109" i="3"/>
  <c r="BZ67" i="3"/>
  <c r="BX67" i="3"/>
  <c r="BY67" i="3"/>
  <c r="BM46" i="3"/>
  <c r="BL46" i="3"/>
  <c r="BK46" i="3"/>
  <c r="AF84" i="3"/>
  <c r="BR47" i="3"/>
  <c r="BT47" i="3" s="1"/>
  <c r="BZ47" i="3"/>
  <c r="BY47" i="3"/>
  <c r="BX47" i="3"/>
  <c r="AC87" i="3"/>
  <c r="AA84" i="3"/>
  <c r="AC84" i="3" s="1"/>
  <c r="AH40" i="3"/>
  <c r="AG40" i="3"/>
  <c r="AI40" i="3"/>
  <c r="BL60" i="3"/>
  <c r="BK60" i="3"/>
  <c r="BM60" i="3"/>
  <c r="BK33" i="3"/>
  <c r="BM33" i="3"/>
  <c r="BL33" i="3"/>
  <c r="BM27" i="3"/>
  <c r="BL27" i="3"/>
  <c r="BK27" i="3"/>
  <c r="BJ27" i="3"/>
  <c r="BE27" i="3"/>
  <c r="BG27" i="3" s="1"/>
  <c r="AR55" i="3"/>
  <c r="BM19" i="3"/>
  <c r="BL19" i="3"/>
  <c r="BK19" i="3"/>
  <c r="BE19" i="3"/>
  <c r="BG19" i="3" s="1"/>
  <c r="BE328" i="3"/>
  <c r="BG328" i="3" s="1"/>
  <c r="BM328" i="3"/>
  <c r="BL328" i="3"/>
  <c r="BK328" i="3"/>
  <c r="BK316" i="3"/>
  <c r="BL316" i="3"/>
  <c r="BM316" i="3"/>
  <c r="BT309" i="3"/>
  <c r="AR299" i="3"/>
  <c r="AW322" i="3"/>
  <c r="AV322" i="3"/>
  <c r="AX322" i="3"/>
  <c r="AJ318" i="3"/>
  <c r="BT315" i="3"/>
  <c r="AX295" i="3"/>
  <c r="AW295" i="3"/>
  <c r="AV295" i="3"/>
  <c r="AU295" i="3"/>
  <c r="AP295" i="3"/>
  <c r="AR295" i="3" s="1"/>
  <c r="CA305" i="3"/>
  <c r="CA296" i="3"/>
  <c r="CA310" i="3"/>
  <c r="AX283" i="3"/>
  <c r="AW283" i="3"/>
  <c r="AV283" i="3"/>
  <c r="AU283" i="3"/>
  <c r="BM275" i="3"/>
  <c r="BK275" i="3"/>
  <c r="BL275" i="3"/>
  <c r="AC276" i="3"/>
  <c r="Y290" i="3"/>
  <c r="BL280" i="3"/>
  <c r="BM280" i="3"/>
  <c r="BK280" i="3"/>
  <c r="BC290" i="3"/>
  <c r="AY278" i="3"/>
  <c r="BW291" i="3"/>
  <c r="AX282" i="3"/>
  <c r="AW282" i="3"/>
  <c r="AV282" i="3"/>
  <c r="AV242" i="3"/>
  <c r="AX242" i="3"/>
  <c r="AW242" i="3"/>
  <c r="AP242" i="3"/>
  <c r="AR242" i="3" s="1"/>
  <c r="Y252" i="3"/>
  <c r="CA271" i="3"/>
  <c r="BL257" i="3"/>
  <c r="BM257" i="3"/>
  <c r="BK257" i="3"/>
  <c r="BE266" i="3"/>
  <c r="BG266" i="3" s="1"/>
  <c r="BL266" i="3"/>
  <c r="BM266" i="3"/>
  <c r="BK266" i="3"/>
  <c r="AY250" i="3"/>
  <c r="BC244" i="3"/>
  <c r="AF261" i="3"/>
  <c r="AI239" i="3"/>
  <c r="AH239" i="3"/>
  <c r="AG239" i="3"/>
  <c r="BC254" i="3"/>
  <c r="BW242" i="3"/>
  <c r="AY245" i="3"/>
  <c r="AJ238" i="3"/>
  <c r="BL234" i="3"/>
  <c r="BK234" i="3"/>
  <c r="BM234" i="3"/>
  <c r="AI226" i="3"/>
  <c r="AH226" i="3"/>
  <c r="AG226" i="3"/>
  <c r="AU282" i="3"/>
  <c r="BE226" i="3"/>
  <c r="BG226" i="3" s="1"/>
  <c r="AI230" i="3"/>
  <c r="AH230" i="3"/>
  <c r="AG230" i="3"/>
  <c r="AY219" i="3"/>
  <c r="BT193" i="3"/>
  <c r="BE184" i="3"/>
  <c r="BG184" i="3" s="1"/>
  <c r="BM184" i="3"/>
  <c r="BL184" i="3"/>
  <c r="BK184" i="3"/>
  <c r="BM250" i="3"/>
  <c r="BL250" i="3"/>
  <c r="BK250" i="3"/>
  <c r="BJ234" i="3"/>
  <c r="BW212" i="3"/>
  <c r="BG208" i="3"/>
  <c r="AG192" i="3"/>
  <c r="AI192" i="3"/>
  <c r="AH192" i="3"/>
  <c r="AV183" i="3"/>
  <c r="AP183" i="3"/>
  <c r="AR183" i="3" s="1"/>
  <c r="AX183" i="3"/>
  <c r="AW183" i="3"/>
  <c r="BL229" i="3"/>
  <c r="BK229" i="3"/>
  <c r="BM229" i="3"/>
  <c r="AI215" i="3"/>
  <c r="AH215" i="3"/>
  <c r="AG215" i="3"/>
  <c r="AI206" i="3"/>
  <c r="AH206" i="3"/>
  <c r="AG206" i="3"/>
  <c r="BG189" i="3"/>
  <c r="BG173" i="3"/>
  <c r="AV258" i="3"/>
  <c r="AX258" i="3"/>
  <c r="AW258" i="3"/>
  <c r="AP258" i="3"/>
  <c r="AR258" i="3" s="1"/>
  <c r="BE230" i="3"/>
  <c r="BG230" i="3" s="1"/>
  <c r="BM230" i="3"/>
  <c r="BL230" i="3"/>
  <c r="BK230" i="3"/>
  <c r="BC214" i="3"/>
  <c r="BZ237" i="3"/>
  <c r="BY237" i="3"/>
  <c r="BX237" i="3"/>
  <c r="AF226" i="3"/>
  <c r="CA221" i="3"/>
  <c r="AA206" i="3"/>
  <c r="AC206" i="3" s="1"/>
  <c r="AN192" i="3"/>
  <c r="AX187" i="3"/>
  <c r="AW187" i="3"/>
  <c r="AV187" i="3"/>
  <c r="AI183" i="3"/>
  <c r="AH183" i="3"/>
  <c r="AG183" i="3"/>
  <c r="AU265" i="3"/>
  <c r="CA226" i="3"/>
  <c r="BM219" i="3"/>
  <c r="BL219" i="3"/>
  <c r="BK219" i="3"/>
  <c r="AJ169" i="3"/>
  <c r="BJ191" i="3"/>
  <c r="CA168" i="3"/>
  <c r="BM190" i="3"/>
  <c r="BL190" i="3"/>
  <c r="BK190" i="3"/>
  <c r="BE190" i="3"/>
  <c r="BG190" i="3" s="1"/>
  <c r="AN180" i="3"/>
  <c r="AP182" i="3"/>
  <c r="AR182" i="3" s="1"/>
  <c r="AX182" i="3"/>
  <c r="AW182" i="3"/>
  <c r="AV182" i="3"/>
  <c r="BT172" i="3"/>
  <c r="BW173" i="3"/>
  <c r="BM165" i="3"/>
  <c r="BL165" i="3"/>
  <c r="BK165" i="3"/>
  <c r="BE165" i="3"/>
  <c r="BG165" i="3" s="1"/>
  <c r="BR164" i="3"/>
  <c r="BT164" i="3" s="1"/>
  <c r="BZ164" i="3"/>
  <c r="BX164" i="3"/>
  <c r="BY164" i="3"/>
  <c r="AX159" i="3"/>
  <c r="AW159" i="3"/>
  <c r="AV159" i="3"/>
  <c r="CA154" i="3"/>
  <c r="BW161" i="3"/>
  <c r="AX140" i="3"/>
  <c r="AW140" i="3"/>
  <c r="AV140" i="3"/>
  <c r="AU140" i="3"/>
  <c r="BM173" i="3"/>
  <c r="BL173" i="3"/>
  <c r="BK173" i="3"/>
  <c r="BM163" i="3"/>
  <c r="BL163" i="3"/>
  <c r="BK163" i="3"/>
  <c r="BE153" i="3"/>
  <c r="BG153" i="3" s="1"/>
  <c r="BM153" i="3"/>
  <c r="BL153" i="3"/>
  <c r="BK153" i="3"/>
  <c r="BM146" i="3"/>
  <c r="BL146" i="3"/>
  <c r="BK146" i="3"/>
  <c r="BJ187" i="3"/>
  <c r="BY159" i="3"/>
  <c r="BX159" i="3"/>
  <c r="BZ159" i="3"/>
  <c r="BW159" i="3"/>
  <c r="BG118" i="3"/>
  <c r="AJ151" i="3"/>
  <c r="AR134" i="3"/>
  <c r="BE85" i="3"/>
  <c r="BG85" i="3" s="1"/>
  <c r="BM85" i="3"/>
  <c r="BK85" i="3"/>
  <c r="BL85" i="3"/>
  <c r="CA136" i="3"/>
  <c r="CA122" i="3"/>
  <c r="AG127" i="3"/>
  <c r="AI127" i="3"/>
  <c r="AH127" i="3"/>
  <c r="BG96" i="3"/>
  <c r="BJ151" i="3"/>
  <c r="BK135" i="3"/>
  <c r="BM135" i="3"/>
  <c r="BL135" i="3"/>
  <c r="AP119" i="3"/>
  <c r="AR119" i="3" s="1"/>
  <c r="AW119" i="3"/>
  <c r="AX119" i="3"/>
  <c r="AV119" i="3"/>
  <c r="AR84" i="3"/>
  <c r="BM129" i="3"/>
  <c r="BL129" i="3"/>
  <c r="BK129" i="3"/>
  <c r="BY114" i="3"/>
  <c r="BZ114" i="3"/>
  <c r="BX114" i="3"/>
  <c r="BW114" i="3"/>
  <c r="BR114" i="3"/>
  <c r="BT114" i="3" s="1"/>
  <c r="BJ146" i="3"/>
  <c r="AF139" i="3"/>
  <c r="AP131" i="3"/>
  <c r="AR131" i="3" s="1"/>
  <c r="BZ127" i="3"/>
  <c r="BY127" i="3"/>
  <c r="BX127" i="3"/>
  <c r="BW127" i="3"/>
  <c r="BG109" i="3"/>
  <c r="AA101" i="3"/>
  <c r="AC101" i="3" s="1"/>
  <c r="AI101" i="3"/>
  <c r="AH101" i="3"/>
  <c r="AG101" i="3"/>
  <c r="AX89" i="3"/>
  <c r="AW89" i="3"/>
  <c r="AV89" i="3"/>
  <c r="AU89" i="3"/>
  <c r="BW66" i="3"/>
  <c r="BE101" i="3"/>
  <c r="BG101" i="3" s="1"/>
  <c r="BM101" i="3"/>
  <c r="BL101" i="3"/>
  <c r="BK101" i="3"/>
  <c r="AP58" i="3"/>
  <c r="AR58" i="3" s="1"/>
  <c r="AX58" i="3"/>
  <c r="AW58" i="3"/>
  <c r="AV58" i="3"/>
  <c r="AP46" i="3"/>
  <c r="AR46" i="3" s="1"/>
  <c r="AX46" i="3"/>
  <c r="AW46" i="3"/>
  <c r="AV46" i="3"/>
  <c r="BZ69" i="3"/>
  <c r="BX69" i="3"/>
  <c r="BY69" i="3"/>
  <c r="BW69" i="3"/>
  <c r="BM95" i="3"/>
  <c r="BL95" i="3"/>
  <c r="BK95" i="3"/>
  <c r="BE88" i="3"/>
  <c r="BG88" i="3" s="1"/>
  <c r="BJ109" i="3"/>
  <c r="AX82" i="3"/>
  <c r="AV82" i="3"/>
  <c r="AW82" i="3"/>
  <c r="AW71" i="3"/>
  <c r="AV71" i="3"/>
  <c r="AX71" i="3"/>
  <c r="AU71" i="3"/>
  <c r="Y62" i="3"/>
  <c r="BG60" i="3"/>
  <c r="AI46" i="3"/>
  <c r="AH46" i="3"/>
  <c r="AG46" i="3"/>
  <c r="AH34" i="3"/>
  <c r="AI34" i="3"/>
  <c r="AG34" i="3"/>
  <c r="Y70" i="3"/>
  <c r="BZ68" i="3"/>
  <c r="BR68" i="3"/>
  <c r="BT68" i="3" s="1"/>
  <c r="BY68" i="3"/>
  <c r="BX68" i="3"/>
  <c r="BX63" i="3"/>
  <c r="BW63" i="3"/>
  <c r="BZ63" i="3"/>
  <c r="BY63" i="3"/>
  <c r="BR51" i="3"/>
  <c r="BT51" i="3" s="1"/>
  <c r="BZ51" i="3"/>
  <c r="BY51" i="3"/>
  <c r="BX51" i="3"/>
  <c r="BZ27" i="3"/>
  <c r="BX27" i="3"/>
  <c r="BY27" i="3"/>
  <c r="BR27" i="3"/>
  <c r="BT27" i="3" s="1"/>
  <c r="AI19" i="3"/>
  <c r="AG19" i="3"/>
  <c r="AA19" i="3"/>
  <c r="AC19" i="3" s="1"/>
  <c r="AH19" i="3"/>
  <c r="AI60" i="3"/>
  <c r="AH60" i="3"/>
  <c r="AG60" i="3"/>
  <c r="AX48" i="3"/>
  <c r="AW48" i="3"/>
  <c r="AV48" i="3"/>
  <c r="BJ60" i="3"/>
  <c r="BE50" i="3"/>
  <c r="BG50" i="3" s="1"/>
  <c r="BL32" i="3"/>
  <c r="BK32" i="3"/>
  <c r="BM32" i="3"/>
  <c r="BT22" i="3"/>
  <c r="BW51" i="3"/>
  <c r="BY38" i="3"/>
  <c r="BX38" i="3"/>
  <c r="BW38" i="3"/>
  <c r="BZ38" i="3"/>
  <c r="AX31" i="3"/>
  <c r="AW31" i="3"/>
  <c r="AV31" i="3"/>
  <c r="AU31" i="3"/>
  <c r="AP31" i="3"/>
  <c r="AR31" i="3" s="1"/>
  <c r="AP12" i="3"/>
  <c r="AR12" i="3" s="1"/>
  <c r="AW12" i="3"/>
  <c r="AX12" i="3"/>
  <c r="AV12" i="3"/>
  <c r="BK45" i="3"/>
  <c r="BM45" i="3"/>
  <c r="BL45" i="3"/>
  <c r="BL26" i="3"/>
  <c r="BM26" i="3"/>
  <c r="BK26" i="3"/>
  <c r="BR61" i="3"/>
  <c r="BT61" i="3" s="1"/>
  <c r="AC39" i="3"/>
  <c r="AN36" i="3"/>
  <c r="AA34" i="3"/>
  <c r="AC34" i="3" s="1"/>
  <c r="BE42" i="3"/>
  <c r="BG42" i="3" s="1"/>
  <c r="AN23" i="3"/>
  <c r="BJ19" i="3"/>
  <c r="BT303" i="3"/>
  <c r="BM303" i="3"/>
  <c r="BL303" i="3"/>
  <c r="BK303" i="3"/>
  <c r="BE303" i="3"/>
  <c r="BG303" i="3" s="1"/>
  <c r="AA297" i="3"/>
  <c r="AC297" i="3" s="1"/>
  <c r="AG297" i="3"/>
  <c r="AI297" i="3"/>
  <c r="AH297" i="3"/>
  <c r="BY288" i="3"/>
  <c r="BX288" i="3"/>
  <c r="BZ288" i="3"/>
  <c r="BR288" i="3"/>
  <c r="BT288" i="3" s="1"/>
  <c r="BX277" i="3"/>
  <c r="BZ277" i="3"/>
  <c r="BY277" i="3"/>
  <c r="AH270" i="3"/>
  <c r="AI270" i="3"/>
  <c r="AG270" i="3"/>
  <c r="AR282" i="3"/>
  <c r="BW277" i="3"/>
  <c r="BZ262" i="3"/>
  <c r="BY262" i="3"/>
  <c r="BX262" i="3"/>
  <c r="BW262" i="3"/>
  <c r="BY265" i="3"/>
  <c r="BZ265" i="3"/>
  <c r="BX265" i="3"/>
  <c r="BR265" i="3"/>
  <c r="BT265" i="3" s="1"/>
  <c r="AA278" i="3"/>
  <c r="AC278" i="3" s="1"/>
  <c r="BK268" i="3"/>
  <c r="BM268" i="3"/>
  <c r="BL268" i="3"/>
  <c r="BJ268" i="3"/>
  <c r="AW262" i="3"/>
  <c r="AX262" i="3"/>
  <c r="AV262" i="3"/>
  <c r="AU262" i="3"/>
  <c r="BG254" i="3"/>
  <c r="AP262" i="3"/>
  <c r="AR262" i="3" s="1"/>
  <c r="BY281" i="3"/>
  <c r="BX281" i="3"/>
  <c r="BZ281" i="3"/>
  <c r="BR281" i="3"/>
  <c r="BT281" i="3" s="1"/>
  <c r="BL269" i="3"/>
  <c r="BK269" i="3"/>
  <c r="BM269" i="3"/>
  <c r="AJ256" i="3"/>
  <c r="AJ236" i="3"/>
  <c r="BG222" i="3"/>
  <c r="BT201" i="3"/>
  <c r="BG243" i="3"/>
  <c r="BG234" i="3"/>
  <c r="BT229" i="3"/>
  <c r="CA248" i="3"/>
  <c r="BJ257" i="3"/>
  <c r="BJ226" i="3"/>
  <c r="BK221" i="3"/>
  <c r="BE221" i="3"/>
  <c r="BG221" i="3" s="1"/>
  <c r="BM221" i="3"/>
  <c r="BL221" i="3"/>
  <c r="BZ245" i="3"/>
  <c r="BY245" i="3"/>
  <c r="BX245" i="3"/>
  <c r="BM199" i="3"/>
  <c r="BL199" i="3"/>
  <c r="BK199" i="3"/>
  <c r="BJ199" i="3"/>
  <c r="BR174" i="3"/>
  <c r="BT174" i="3" s="1"/>
  <c r="BZ174" i="3"/>
  <c r="BY174" i="3"/>
  <c r="BX174" i="3"/>
  <c r="AY215" i="3"/>
  <c r="AC212" i="3"/>
  <c r="BM206" i="3"/>
  <c r="BL206" i="3"/>
  <c r="BK206" i="3"/>
  <c r="BM195" i="3"/>
  <c r="BL195" i="3"/>
  <c r="BK195" i="3"/>
  <c r="AV179" i="3"/>
  <c r="AP179" i="3"/>
  <c r="AR179" i="3" s="1"/>
  <c r="AX179" i="3"/>
  <c r="AW179" i="3"/>
  <c r="BR212" i="3"/>
  <c r="BT212" i="3" s="1"/>
  <c r="AC193" i="3"/>
  <c r="AC230" i="3"/>
  <c r="BZ222" i="3"/>
  <c r="BY222" i="3"/>
  <c r="BX222" i="3"/>
  <c r="AJ221" i="3"/>
  <c r="BM203" i="3"/>
  <c r="BL203" i="3"/>
  <c r="BK203" i="3"/>
  <c r="BJ203" i="3"/>
  <c r="AX180" i="3"/>
  <c r="AW180" i="3"/>
  <c r="AV180" i="3"/>
  <c r="AI172" i="3"/>
  <c r="AH172" i="3"/>
  <c r="AG172" i="3"/>
  <c r="BW231" i="3"/>
  <c r="BT206" i="3"/>
  <c r="AP190" i="3"/>
  <c r="AR190" i="3" s="1"/>
  <c r="AX190" i="3"/>
  <c r="AW190" i="3"/>
  <c r="AV190" i="3"/>
  <c r="BM185" i="3"/>
  <c r="BL185" i="3"/>
  <c r="BK185" i="3"/>
  <c r="BE185" i="3"/>
  <c r="BG185" i="3" s="1"/>
  <c r="AP180" i="3"/>
  <c r="AR180" i="3" s="1"/>
  <c r="AA172" i="3"/>
  <c r="AC172" i="3" s="1"/>
  <c r="CA172" i="3"/>
  <c r="AX168" i="3"/>
  <c r="AW168" i="3"/>
  <c r="AV168" i="3"/>
  <c r="BT135" i="3"/>
  <c r="AX171" i="3"/>
  <c r="AW171" i="3"/>
  <c r="AV171" i="3"/>
  <c r="BM189" i="3"/>
  <c r="BL189" i="3"/>
  <c r="BK189" i="3"/>
  <c r="AH161" i="3"/>
  <c r="AG161" i="3"/>
  <c r="AI161" i="3"/>
  <c r="AA161" i="3"/>
  <c r="AC161" i="3" s="1"/>
  <c r="BZ142" i="3"/>
  <c r="BY142" i="3"/>
  <c r="BX142" i="3"/>
  <c r="BT176" i="3"/>
  <c r="AI146" i="3"/>
  <c r="AH146" i="3"/>
  <c r="AG146" i="3"/>
  <c r="AP145" i="3"/>
  <c r="AR145" i="3" s="1"/>
  <c r="AX145" i="3"/>
  <c r="AW145" i="3"/>
  <c r="AV145" i="3"/>
  <c r="BZ126" i="3"/>
  <c r="BX126" i="3"/>
  <c r="BY126" i="3"/>
  <c r="BM148" i="3"/>
  <c r="BL148" i="3"/>
  <c r="BK148" i="3"/>
  <c r="BE148" i="3"/>
  <c r="BG148" i="3" s="1"/>
  <c r="BE83" i="3"/>
  <c r="BG83" i="3" s="1"/>
  <c r="BM83" i="3"/>
  <c r="BK83" i="3"/>
  <c r="BL83" i="3"/>
  <c r="AR149" i="3"/>
  <c r="AP146" i="3"/>
  <c r="AR146" i="3" s="1"/>
  <c r="BM122" i="3"/>
  <c r="BK122" i="3"/>
  <c r="BL122" i="3"/>
  <c r="BG132" i="3"/>
  <c r="AW127" i="3"/>
  <c r="AV127" i="3"/>
  <c r="AX127" i="3"/>
  <c r="CA115" i="3"/>
  <c r="BZ108" i="3"/>
  <c r="BY108" i="3"/>
  <c r="BX108" i="3"/>
  <c r="BR124" i="3"/>
  <c r="BT124" i="3" s="1"/>
  <c r="BZ124" i="3"/>
  <c r="BY124" i="3"/>
  <c r="BX124" i="3"/>
  <c r="BG121" i="3"/>
  <c r="AJ118" i="3"/>
  <c r="BE114" i="3"/>
  <c r="BG114" i="3" s="1"/>
  <c r="AR89" i="3"/>
  <c r="AJ79" i="3"/>
  <c r="BT92" i="3"/>
  <c r="AF122" i="3"/>
  <c r="CA109" i="3"/>
  <c r="BG102" i="3"/>
  <c r="BM79" i="3"/>
  <c r="BL79" i="3"/>
  <c r="BK79" i="3"/>
  <c r="AJ113" i="3"/>
  <c r="BG70" i="3"/>
  <c r="BR67" i="3"/>
  <c r="BT67" i="3" s="1"/>
  <c r="AR61" i="3"/>
  <c r="BT52" i="3"/>
  <c r="BJ129" i="3"/>
  <c r="BM65" i="3"/>
  <c r="BK65" i="3"/>
  <c r="BL65" i="3"/>
  <c r="BE65" i="3"/>
  <c r="BG65" i="3" s="1"/>
  <c r="BM58" i="3"/>
  <c r="BL58" i="3"/>
  <c r="BK58" i="3"/>
  <c r="BG45" i="3"/>
  <c r="AX57" i="3"/>
  <c r="AW57" i="3"/>
  <c r="AV57" i="3"/>
  <c r="AC91" i="3"/>
  <c r="AX85" i="3"/>
  <c r="AW85" i="3"/>
  <c r="AV85" i="3"/>
  <c r="AU85" i="3"/>
  <c r="BM35" i="3"/>
  <c r="BL35" i="3"/>
  <c r="BK35" i="3"/>
  <c r="BE35" i="3"/>
  <c r="BG35" i="3" s="1"/>
  <c r="BY32" i="3"/>
  <c r="BW32" i="3"/>
  <c r="BZ32" i="3"/>
  <c r="BX32" i="3"/>
  <c r="AF26" i="3"/>
  <c r="BZ16" i="3"/>
  <c r="BY16" i="3"/>
  <c r="BX16" i="3"/>
  <c r="AH32" i="3"/>
  <c r="AG32" i="3"/>
  <c r="AI32" i="3"/>
  <c r="AW28" i="3"/>
  <c r="AV28" i="3"/>
  <c r="AX28" i="3"/>
  <c r="BE26" i="3"/>
  <c r="BG26" i="3" s="1"/>
  <c r="BG20" i="3"/>
  <c r="AV19" i="3"/>
  <c r="AX19" i="3"/>
  <c r="AW19" i="3"/>
  <c r="AU19" i="3"/>
  <c r="CA57" i="3"/>
  <c r="Y41" i="3"/>
  <c r="AF34" i="3"/>
  <c r="AV16" i="3"/>
  <c r="AX16" i="3"/>
  <c r="AW16" i="3"/>
  <c r="BT17" i="3"/>
  <c r="AJ36" i="3"/>
  <c r="AA32" i="3"/>
  <c r="AC32" i="3" s="1"/>
  <c r="BJ33" i="3"/>
  <c r="AC12" i="3"/>
  <c r="AY344" i="3"/>
  <c r="BM334" i="3"/>
  <c r="BL334" i="3"/>
  <c r="BK334" i="3"/>
  <c r="BT337" i="3"/>
  <c r="BE330" i="3"/>
  <c r="BG330" i="3" s="1"/>
  <c r="BM330" i="3"/>
  <c r="BL330" i="3"/>
  <c r="BK330" i="3"/>
  <c r="AI326" i="3"/>
  <c r="AH326" i="3"/>
  <c r="AG326" i="3"/>
  <c r="AF326" i="3"/>
  <c r="BM346" i="3"/>
  <c r="BL346" i="3"/>
  <c r="BK346" i="3"/>
  <c r="BZ320" i="3"/>
  <c r="BX320" i="3"/>
  <c r="BY320" i="3"/>
  <c r="BW320" i="3"/>
  <c r="BT329" i="3"/>
  <c r="BM312" i="3"/>
  <c r="BL312" i="3"/>
  <c r="BK312" i="3"/>
  <c r="AY312" i="3"/>
  <c r="AN319" i="3"/>
  <c r="AI315" i="3"/>
  <c r="AH315" i="3"/>
  <c r="AG315" i="3"/>
  <c r="BM314" i="3"/>
  <c r="BL314" i="3"/>
  <c r="BK314" i="3"/>
  <c r="AI304" i="3"/>
  <c r="AH304" i="3"/>
  <c r="AG304" i="3"/>
  <c r="BG299" i="3"/>
  <c r="CA317" i="3"/>
  <c r="BK309" i="3"/>
  <c r="BE309" i="3"/>
  <c r="BG309" i="3" s="1"/>
  <c r="BL309" i="3"/>
  <c r="BM309" i="3"/>
  <c r="AA305" i="3"/>
  <c r="AC305" i="3" s="1"/>
  <c r="AI305" i="3"/>
  <c r="AH305" i="3"/>
  <c r="AG305" i="3"/>
  <c r="AF305" i="3"/>
  <c r="AI302" i="3"/>
  <c r="AH302" i="3"/>
  <c r="AG302" i="3"/>
  <c r="Y293" i="3"/>
  <c r="BM310" i="3"/>
  <c r="BK310" i="3"/>
  <c r="BL310" i="3"/>
  <c r="AI288" i="3"/>
  <c r="AH288" i="3"/>
  <c r="AG288" i="3"/>
  <c r="AF288" i="3"/>
  <c r="CA303" i="3"/>
  <c r="BM299" i="3"/>
  <c r="BL299" i="3"/>
  <c r="BK299" i="3"/>
  <c r="AJ309" i="3"/>
  <c r="BJ303" i="3"/>
  <c r="BZ292" i="3"/>
  <c r="BY292" i="3"/>
  <c r="BX292" i="3"/>
  <c r="BW292" i="3"/>
  <c r="AJ293" i="3"/>
  <c r="AA288" i="3"/>
  <c r="AC288" i="3" s="1"/>
  <c r="AY281" i="3"/>
  <c r="AJ285" i="3"/>
  <c r="AI291" i="3"/>
  <c r="AH291" i="3"/>
  <c r="AG291" i="3"/>
  <c r="AF278" i="3"/>
  <c r="AN289" i="3"/>
  <c r="BZ266" i="3"/>
  <c r="BY266" i="3"/>
  <c r="BR266" i="3"/>
  <c r="BT266" i="3" s="1"/>
  <c r="BX266" i="3"/>
  <c r="AJ277" i="3"/>
  <c r="BX261" i="3"/>
  <c r="BZ261" i="3"/>
  <c r="BY261" i="3"/>
  <c r="AI274" i="3"/>
  <c r="AG274" i="3"/>
  <c r="AH274" i="3"/>
  <c r="BW265" i="3"/>
  <c r="AN275" i="3"/>
  <c r="BL271" i="3"/>
  <c r="BK271" i="3"/>
  <c r="BE271" i="3"/>
  <c r="BG271" i="3" s="1"/>
  <c r="BM271" i="3"/>
  <c r="AG262" i="3"/>
  <c r="AI262" i="3"/>
  <c r="AH262" i="3"/>
  <c r="AA262" i="3"/>
  <c r="AC262" i="3" s="1"/>
  <c r="BL265" i="3"/>
  <c r="BK265" i="3"/>
  <c r="BM265" i="3"/>
  <c r="BW281" i="3"/>
  <c r="AX268" i="3"/>
  <c r="AW268" i="3"/>
  <c r="AV268" i="3"/>
  <c r="BM239" i="3"/>
  <c r="BL239" i="3"/>
  <c r="BK239" i="3"/>
  <c r="AA249" i="3"/>
  <c r="AC249" i="3" s="1"/>
  <c r="AJ233" i="3"/>
  <c r="AC238" i="3"/>
  <c r="BM274" i="3"/>
  <c r="BK274" i="3"/>
  <c r="BL274" i="3"/>
  <c r="AY253" i="3"/>
  <c r="BE199" i="3"/>
  <c r="BG199" i="3" s="1"/>
  <c r="AI242" i="3"/>
  <c r="AH242" i="3"/>
  <c r="AG242" i="3"/>
  <c r="AR202" i="3"/>
  <c r="BZ250" i="3"/>
  <c r="BY250" i="3"/>
  <c r="BX250" i="3"/>
  <c r="Y242" i="3"/>
  <c r="AA239" i="3"/>
  <c r="AC239" i="3" s="1"/>
  <c r="Y244" i="3"/>
  <c r="BE227" i="3"/>
  <c r="BG227" i="3" s="1"/>
  <c r="BM227" i="3"/>
  <c r="BL227" i="3"/>
  <c r="BK227" i="3"/>
  <c r="AP223" i="3"/>
  <c r="AR223" i="3" s="1"/>
  <c r="AX223" i="3"/>
  <c r="AW223" i="3"/>
  <c r="AV223" i="3"/>
  <c r="BJ221" i="3"/>
  <c r="AX193" i="3"/>
  <c r="AW193" i="3"/>
  <c r="AV193" i="3"/>
  <c r="AU193" i="3"/>
  <c r="AF209" i="3"/>
  <c r="AN203" i="3"/>
  <c r="BM198" i="3"/>
  <c r="BL198" i="3"/>
  <c r="BK198" i="3"/>
  <c r="BR182" i="3"/>
  <c r="BT182" i="3" s="1"/>
  <c r="BZ182" i="3"/>
  <c r="BY182" i="3"/>
  <c r="BX182" i="3"/>
  <c r="AJ232" i="3"/>
  <c r="BJ227" i="3"/>
  <c r="BL208" i="3"/>
  <c r="BK208" i="3"/>
  <c r="BM208" i="3"/>
  <c r="BE198" i="3"/>
  <c r="BG198" i="3" s="1"/>
  <c r="AI191" i="3"/>
  <c r="AH191" i="3"/>
  <c r="AG191" i="3"/>
  <c r="AA191" i="3"/>
  <c r="AC191" i="3" s="1"/>
  <c r="BM209" i="3"/>
  <c r="BL209" i="3"/>
  <c r="BK209" i="3"/>
  <c r="AX201" i="3"/>
  <c r="AW201" i="3"/>
  <c r="AV201" i="3"/>
  <c r="AU201" i="3"/>
  <c r="BW222" i="3"/>
  <c r="AY208" i="3"/>
  <c r="AC180" i="3"/>
  <c r="BR237" i="3"/>
  <c r="BT237" i="3" s="1"/>
  <c r="BZ230" i="3"/>
  <c r="BY230" i="3"/>
  <c r="BX230" i="3"/>
  <c r="BZ219" i="3"/>
  <c r="BY219" i="3"/>
  <c r="BX219" i="3"/>
  <c r="BM202" i="3"/>
  <c r="BL202" i="3"/>
  <c r="BK202" i="3"/>
  <c r="BZ186" i="3"/>
  <c r="BY186" i="3"/>
  <c r="BX186" i="3"/>
  <c r="BJ230" i="3"/>
  <c r="BM222" i="3"/>
  <c r="BL222" i="3"/>
  <c r="BK222" i="3"/>
  <c r="BY206" i="3"/>
  <c r="BX206" i="3"/>
  <c r="BW206" i="3"/>
  <c r="BZ206" i="3"/>
  <c r="AY238" i="3"/>
  <c r="BZ215" i="3"/>
  <c r="BY215" i="3"/>
  <c r="BX215" i="3"/>
  <c r="BJ185" i="3"/>
  <c r="BM168" i="3"/>
  <c r="BK168" i="3"/>
  <c r="BL168" i="3"/>
  <c r="BL178" i="3"/>
  <c r="BK178" i="3"/>
  <c r="BE178" i="3"/>
  <c r="BG178" i="3" s="1"/>
  <c r="BM178" i="3"/>
  <c r="BE179" i="3"/>
  <c r="BG179" i="3" s="1"/>
  <c r="BM179" i="3"/>
  <c r="BL179" i="3"/>
  <c r="BK179" i="3"/>
  <c r="AU168" i="3"/>
  <c r="CA157" i="3"/>
  <c r="AJ180" i="3"/>
  <c r="AU190" i="3"/>
  <c r="AP171" i="3"/>
  <c r="AR171" i="3" s="1"/>
  <c r="Y156" i="3"/>
  <c r="BM154" i="3"/>
  <c r="BL154" i="3"/>
  <c r="BK154" i="3"/>
  <c r="BJ189" i="3"/>
  <c r="BK193" i="3"/>
  <c r="BM193" i="3"/>
  <c r="BL193" i="3"/>
  <c r="AF191" i="3"/>
  <c r="AI158" i="3"/>
  <c r="AH158" i="3"/>
  <c r="AG158" i="3"/>
  <c r="AA158" i="3"/>
  <c r="AC158" i="3" s="1"/>
  <c r="BM139" i="3"/>
  <c r="BL139" i="3"/>
  <c r="BK139" i="3"/>
  <c r="CA132" i="3"/>
  <c r="BW182" i="3"/>
  <c r="BM176" i="3"/>
  <c r="BL176" i="3"/>
  <c r="BK176" i="3"/>
  <c r="AG171" i="3"/>
  <c r="AI171" i="3"/>
  <c r="AH171" i="3"/>
  <c r="AR121" i="3"/>
  <c r="BJ148" i="3"/>
  <c r="BR107" i="3"/>
  <c r="BT107" i="3" s="1"/>
  <c r="BZ107" i="3"/>
  <c r="BY107" i="3"/>
  <c r="BX107" i="3"/>
  <c r="AI134" i="3"/>
  <c r="AH134" i="3"/>
  <c r="AG134" i="3"/>
  <c r="BE122" i="3"/>
  <c r="BG122" i="3" s="1"/>
  <c r="AV108" i="3"/>
  <c r="AP108" i="3"/>
  <c r="AR108" i="3" s="1"/>
  <c r="AX108" i="3"/>
  <c r="AW108" i="3"/>
  <c r="BY129" i="3"/>
  <c r="BX129" i="3"/>
  <c r="BZ129" i="3"/>
  <c r="AP127" i="3"/>
  <c r="AR127" i="3" s="1"/>
  <c r="AX96" i="3"/>
  <c r="AW96" i="3"/>
  <c r="AV96" i="3"/>
  <c r="AP96" i="3"/>
  <c r="AR96" i="3" s="1"/>
  <c r="AF127" i="3"/>
  <c r="AH124" i="3"/>
  <c r="AG124" i="3"/>
  <c r="AI124" i="3"/>
  <c r="AA124" i="3"/>
  <c r="AC124" i="3" s="1"/>
  <c r="AC114" i="3"/>
  <c r="BZ110" i="3"/>
  <c r="BY110" i="3"/>
  <c r="BX110" i="3"/>
  <c r="BZ103" i="3"/>
  <c r="BY103" i="3"/>
  <c r="BX103" i="3"/>
  <c r="BT95" i="3"/>
  <c r="BM90" i="3"/>
  <c r="BL90" i="3"/>
  <c r="BK90" i="3"/>
  <c r="BM86" i="3"/>
  <c r="BL86" i="3"/>
  <c r="BK86" i="3"/>
  <c r="BM82" i="3"/>
  <c r="BK82" i="3"/>
  <c r="BL82" i="3"/>
  <c r="BW142" i="3"/>
  <c r="BM128" i="3"/>
  <c r="BK128" i="3"/>
  <c r="BL128" i="3"/>
  <c r="BT138" i="3"/>
  <c r="AN132" i="3"/>
  <c r="BW126" i="3"/>
  <c r="BL125" i="3"/>
  <c r="BK125" i="3"/>
  <c r="BM125" i="3"/>
  <c r="BW102" i="3"/>
  <c r="AF88" i="3"/>
  <c r="BC70" i="3"/>
  <c r="BR110" i="3"/>
  <c r="BT110" i="3" s="1"/>
  <c r="BJ92" i="3"/>
  <c r="AC85" i="3"/>
  <c r="BR69" i="3"/>
  <c r="BT69" i="3" s="1"/>
  <c r="AF86" i="3"/>
  <c r="BJ79" i="3"/>
  <c r="AW56" i="3"/>
  <c r="AV56" i="3"/>
  <c r="AX56" i="3"/>
  <c r="AX61" i="3"/>
  <c r="AW61" i="3"/>
  <c r="AV61" i="3"/>
  <c r="AU61" i="3"/>
  <c r="Y86" i="3"/>
  <c r="BM63" i="3"/>
  <c r="BL63" i="3"/>
  <c r="BK63" i="3"/>
  <c r="AI58" i="3"/>
  <c r="AH58" i="3"/>
  <c r="AG58" i="3"/>
  <c r="BM50" i="3"/>
  <c r="BL50" i="3"/>
  <c r="BK50" i="3"/>
  <c r="BZ44" i="3"/>
  <c r="BY44" i="3"/>
  <c r="BW44" i="3"/>
  <c r="BX44" i="3"/>
  <c r="AY99" i="3"/>
  <c r="CA97" i="3"/>
  <c r="BY62" i="3"/>
  <c r="BR62" i="3"/>
  <c r="BT62" i="3" s="1"/>
  <c r="BZ62" i="3"/>
  <c r="BX62" i="3"/>
  <c r="AP56" i="3"/>
  <c r="AR56" i="3" s="1"/>
  <c r="BM97" i="3"/>
  <c r="BL97" i="3"/>
  <c r="BK97" i="3"/>
  <c r="BE90" i="3"/>
  <c r="BG90" i="3" s="1"/>
  <c r="AP85" i="3"/>
  <c r="AR85" i="3" s="1"/>
  <c r="BR32" i="3"/>
  <c r="BT32" i="3" s="1"/>
  <c r="BZ23" i="3"/>
  <c r="BY23" i="3"/>
  <c r="BX23" i="3"/>
  <c r="AF40" i="3"/>
  <c r="BW16" i="3"/>
  <c r="AF58" i="3"/>
  <c r="AC51" i="3"/>
  <c r="Y45" i="3"/>
  <c r="AY47" i="3"/>
  <c r="AX33" i="3"/>
  <c r="AV33" i="3"/>
  <c r="AW33" i="3"/>
  <c r="BJ26" i="3"/>
  <c r="BL12" i="3"/>
  <c r="BK12" i="3"/>
  <c r="BE12" i="3"/>
  <c r="BG12" i="3" s="1"/>
  <c r="BM12" i="3"/>
  <c r="BG51" i="3"/>
  <c r="AW40" i="3"/>
  <c r="AV40" i="3"/>
  <c r="AX40" i="3"/>
  <c r="AY38" i="3"/>
  <c r="BX17" i="3"/>
  <c r="BZ17" i="3"/>
  <c r="BY17" i="3"/>
  <c r="BW17" i="3"/>
  <c r="BM13" i="3"/>
  <c r="BL13" i="3"/>
  <c r="BK13" i="3"/>
  <c r="AH265" i="3"/>
  <c r="AG265" i="3"/>
  <c r="AA265" i="3"/>
  <c r="AC265" i="3" s="1"/>
  <c r="AI265" i="3"/>
  <c r="AF265" i="3"/>
  <c r="AR252" i="3"/>
  <c r="BG264" i="3"/>
  <c r="BZ232" i="3"/>
  <c r="BX232" i="3"/>
  <c r="BY232" i="3"/>
  <c r="BM249" i="3"/>
  <c r="BL249" i="3"/>
  <c r="BK249" i="3"/>
  <c r="AF270" i="3"/>
  <c r="BL223" i="3"/>
  <c r="BK223" i="3"/>
  <c r="BM223" i="3"/>
  <c r="BZ192" i="3"/>
  <c r="BY192" i="3"/>
  <c r="BX192" i="3"/>
  <c r="BZ179" i="3"/>
  <c r="BY179" i="3"/>
  <c r="BX179" i="3"/>
  <c r="BR179" i="3"/>
  <c r="BT179" i="3" s="1"/>
  <c r="BZ194" i="3"/>
  <c r="BY194" i="3"/>
  <c r="BX194" i="3"/>
  <c r="AI168" i="3"/>
  <c r="AG168" i="3"/>
  <c r="AH168" i="3"/>
  <c r="AA226" i="3"/>
  <c r="AC226" i="3" s="1"/>
  <c r="AX207" i="3"/>
  <c r="AW207" i="3"/>
  <c r="AV207" i="3"/>
  <c r="AU207" i="3"/>
  <c r="AF172" i="3"/>
  <c r="BZ167" i="3"/>
  <c r="BY167" i="3"/>
  <c r="BX167" i="3"/>
  <c r="BW167" i="3"/>
  <c r="AV139" i="3"/>
  <c r="AX139" i="3"/>
  <c r="AW139" i="3"/>
  <c r="AY178" i="3"/>
  <c r="AF188" i="3"/>
  <c r="BW174" i="3"/>
  <c r="BZ166" i="3"/>
  <c r="BX166" i="3"/>
  <c r="BY166" i="3"/>
  <c r="BZ139" i="3"/>
  <c r="BY139" i="3"/>
  <c r="BX139" i="3"/>
  <c r="BW139" i="3"/>
  <c r="BR139" i="3"/>
  <c r="BT139" i="3" s="1"/>
  <c r="BZ131" i="3"/>
  <c r="BY131" i="3"/>
  <c r="BX131" i="3"/>
  <c r="BW131" i="3"/>
  <c r="BR131" i="3"/>
  <c r="BT131" i="3" s="1"/>
  <c r="AA188" i="3"/>
  <c r="AC188" i="3" s="1"/>
  <c r="AF168" i="3"/>
  <c r="AI139" i="3"/>
  <c r="AH139" i="3"/>
  <c r="AG139" i="3"/>
  <c r="BR177" i="3"/>
  <c r="BT177" i="3" s="1"/>
  <c r="BZ177" i="3"/>
  <c r="BY177" i="3"/>
  <c r="BX177" i="3"/>
  <c r="BT168" i="3"/>
  <c r="AI142" i="3"/>
  <c r="AH142" i="3"/>
  <c r="AG142" i="3"/>
  <c r="BJ152" i="3"/>
  <c r="AI120" i="3"/>
  <c r="AG120" i="3"/>
  <c r="AA120" i="3"/>
  <c r="AC120" i="3" s="1"/>
  <c r="AH120" i="3"/>
  <c r="AU128" i="3"/>
  <c r="AX128" i="3"/>
  <c r="AW128" i="3"/>
  <c r="AV128" i="3"/>
  <c r="BY123" i="3"/>
  <c r="BX123" i="3"/>
  <c r="BZ123" i="3"/>
  <c r="BL117" i="3"/>
  <c r="BM117" i="3"/>
  <c r="BK117" i="3"/>
  <c r="AI115" i="3"/>
  <c r="AH115" i="3"/>
  <c r="AG115" i="3"/>
  <c r="AF115" i="3"/>
  <c r="AA115" i="3"/>
  <c r="AC115" i="3" s="1"/>
  <c r="AF149" i="3"/>
  <c r="BZ134" i="3"/>
  <c r="BY134" i="3"/>
  <c r="BX134" i="3"/>
  <c r="BT145" i="3"/>
  <c r="BM133" i="3"/>
  <c r="BL133" i="3"/>
  <c r="BK133" i="3"/>
  <c r="BE133" i="3"/>
  <c r="BG133" i="3" s="1"/>
  <c r="BK113" i="3"/>
  <c r="BM113" i="3"/>
  <c r="BL113" i="3"/>
  <c r="BE113" i="3"/>
  <c r="BG113" i="3" s="1"/>
  <c r="AI90" i="3"/>
  <c r="AH90" i="3"/>
  <c r="AG90" i="3"/>
  <c r="AI86" i="3"/>
  <c r="AH86" i="3"/>
  <c r="AG86" i="3"/>
  <c r="AI82" i="3"/>
  <c r="AG82" i="3"/>
  <c r="AH82" i="3"/>
  <c r="AF142" i="3"/>
  <c r="BG128" i="3"/>
  <c r="AI108" i="3"/>
  <c r="AH108" i="3"/>
  <c r="AG108" i="3"/>
  <c r="AJ112" i="3"/>
  <c r="BR108" i="3"/>
  <c r="BT108" i="3" s="1"/>
  <c r="BJ115" i="3"/>
  <c r="AF92" i="3"/>
  <c r="BJ87" i="3"/>
  <c r="BZ77" i="3"/>
  <c r="BY77" i="3"/>
  <c r="BX77" i="3"/>
  <c r="AA88" i="3"/>
  <c r="AC88" i="3" s="1"/>
  <c r="AX70" i="3"/>
  <c r="AV70" i="3"/>
  <c r="AP70" i="3"/>
  <c r="AR70" i="3" s="1"/>
  <c r="AW70" i="3"/>
  <c r="AP42" i="3"/>
  <c r="AR42" i="3" s="1"/>
  <c r="AX42" i="3"/>
  <c r="AW42" i="3"/>
  <c r="AV42" i="3"/>
  <c r="BM96" i="3"/>
  <c r="BL96" i="3"/>
  <c r="BK96" i="3"/>
  <c r="BM78" i="3"/>
  <c r="BK78" i="3"/>
  <c r="BL78" i="3"/>
  <c r="BE78" i="3"/>
  <c r="BG78" i="3" s="1"/>
  <c r="AW65" i="3"/>
  <c r="AV65" i="3"/>
  <c r="AX65" i="3"/>
  <c r="AU65" i="3"/>
  <c r="AP65" i="3"/>
  <c r="AR65" i="3" s="1"/>
  <c r="BJ85" i="3"/>
  <c r="AR101" i="3"/>
  <c r="BZ70" i="3"/>
  <c r="BY70" i="3"/>
  <c r="BX70" i="3"/>
  <c r="BR70" i="3"/>
  <c r="BT70" i="3" s="1"/>
  <c r="BJ123" i="3"/>
  <c r="AI50" i="3"/>
  <c r="AH50" i="3"/>
  <c r="AG50" i="3"/>
  <c r="BM42" i="3"/>
  <c r="BL42" i="3"/>
  <c r="BK42" i="3"/>
  <c r="BT31" i="3"/>
  <c r="AF82" i="3"/>
  <c r="AX62" i="3"/>
  <c r="AW62" i="3"/>
  <c r="AV62" i="3"/>
  <c r="AX45" i="3"/>
  <c r="AV45" i="3"/>
  <c r="AW45" i="3"/>
  <c r="AI37" i="3"/>
  <c r="AG37" i="3"/>
  <c r="AH37" i="3"/>
  <c r="AA37" i="3"/>
  <c r="AC37" i="3" s="1"/>
  <c r="AA82" i="3"/>
  <c r="AC82" i="3" s="1"/>
  <c r="AI56" i="3"/>
  <c r="AH56" i="3"/>
  <c r="AG56" i="3"/>
  <c r="BL34" i="3"/>
  <c r="BK34" i="3"/>
  <c r="BM34" i="3"/>
  <c r="AV29" i="3"/>
  <c r="AX29" i="3"/>
  <c r="AW29" i="3"/>
  <c r="AU29" i="3"/>
  <c r="BM37" i="3"/>
  <c r="BK37" i="3"/>
  <c r="BL37" i="3"/>
  <c r="BE37" i="3"/>
  <c r="BG37" i="3" s="1"/>
  <c r="BE32" i="3"/>
  <c r="BG32" i="3" s="1"/>
  <c r="BM56" i="3"/>
  <c r="BL56" i="3"/>
  <c r="BK56" i="3"/>
  <c r="AW44" i="3"/>
  <c r="AV44" i="3"/>
  <c r="AX44" i="3"/>
  <c r="AC31" i="3"/>
  <c r="AI17" i="3"/>
  <c r="AG17" i="3"/>
  <c r="AH17" i="3"/>
  <c r="AA17" i="3"/>
  <c r="AC17" i="3" s="1"/>
  <c r="CA41" i="3"/>
  <c r="CA14" i="3"/>
  <c r="AP71" i="3"/>
  <c r="AR71" i="3" s="1"/>
  <c r="AU44" i="3"/>
  <c r="BL40" i="3"/>
  <c r="BK40" i="3"/>
  <c r="BM40" i="3"/>
  <c r="BE61" i="3"/>
  <c r="BG61" i="3" s="1"/>
  <c r="AU48" i="3"/>
  <c r="AA50" i="3"/>
  <c r="AC50" i="3" s="1"/>
  <c r="AR327" i="3"/>
  <c r="AR322" i="3"/>
  <c r="AV315" i="3"/>
  <c r="AU315" i="3"/>
  <c r="AW315" i="3"/>
  <c r="AX315" i="3"/>
  <c r="BG305" i="3"/>
  <c r="BT310" i="3"/>
  <c r="AN317" i="3"/>
  <c r="BR327" i="3"/>
  <c r="BT327" i="3" s="1"/>
  <c r="BZ327" i="3"/>
  <c r="BY327" i="3"/>
  <c r="BX327" i="3"/>
  <c r="BM306" i="3"/>
  <c r="BL306" i="3"/>
  <c r="BK306" i="3"/>
  <c r="BG298" i="3"/>
  <c r="AX307" i="3"/>
  <c r="AW307" i="3"/>
  <c r="AV307" i="3"/>
  <c r="CA295" i="3"/>
  <c r="BT299" i="3"/>
  <c r="BK298" i="3"/>
  <c r="BJ298" i="3"/>
  <c r="BM298" i="3"/>
  <c r="BL298" i="3"/>
  <c r="BX279" i="3"/>
  <c r="BZ279" i="3"/>
  <c r="BY279" i="3"/>
  <c r="AX285" i="3"/>
  <c r="AW285" i="3"/>
  <c r="AV285" i="3"/>
  <c r="BR277" i="3"/>
  <c r="BT277" i="3" s="1"/>
  <c r="BW279" i="3"/>
  <c r="BR279" i="3"/>
  <c r="BT279" i="3" s="1"/>
  <c r="AA264" i="3"/>
  <c r="AC264" i="3" s="1"/>
  <c r="BM293" i="3"/>
  <c r="BL293" i="3"/>
  <c r="BK293" i="3"/>
  <c r="AI263" i="3"/>
  <c r="AG263" i="3"/>
  <c r="AH263" i="3"/>
  <c r="AF263" i="3"/>
  <c r="BC280" i="3"/>
  <c r="AP263" i="3"/>
  <c r="AR263" i="3" s="1"/>
  <c r="BZ278" i="3"/>
  <c r="BX278" i="3"/>
  <c r="BW278" i="3"/>
  <c r="BY278" i="3"/>
  <c r="Y265" i="3"/>
  <c r="BM264" i="3"/>
  <c r="BL264" i="3"/>
  <c r="BK264" i="3"/>
  <c r="BJ264" i="3"/>
  <c r="AY276" i="3"/>
  <c r="BY274" i="3"/>
  <c r="BX274" i="3"/>
  <c r="BZ274" i="3"/>
  <c r="BW274" i="3"/>
  <c r="Y263" i="3"/>
  <c r="AX248" i="3"/>
  <c r="AW248" i="3"/>
  <c r="AV248" i="3"/>
  <c r="AU248" i="3"/>
  <c r="AR232" i="3"/>
  <c r="BZ247" i="3"/>
  <c r="BY247" i="3"/>
  <c r="BX247" i="3"/>
  <c r="BE249" i="3"/>
  <c r="BG249" i="3" s="1"/>
  <c r="BW232" i="3"/>
  <c r="CA252" i="3"/>
  <c r="AX264" i="3"/>
  <c r="AW264" i="3"/>
  <c r="AV264" i="3"/>
  <c r="BJ269" i="3"/>
  <c r="BM256" i="3"/>
  <c r="BL256" i="3"/>
  <c r="BK256" i="3"/>
  <c r="AY249" i="3"/>
  <c r="BJ223" i="3"/>
  <c r="AX205" i="3"/>
  <c r="AW205" i="3"/>
  <c r="AV205" i="3"/>
  <c r="AI202" i="3"/>
  <c r="AH202" i="3"/>
  <c r="AG202" i="3"/>
  <c r="AI245" i="3"/>
  <c r="AH245" i="3"/>
  <c r="AG245" i="3"/>
  <c r="BE180" i="3"/>
  <c r="BG180" i="3" s="1"/>
  <c r="BM180" i="3"/>
  <c r="BL180" i="3"/>
  <c r="BK180" i="3"/>
  <c r="BJ239" i="3"/>
  <c r="BZ207" i="3"/>
  <c r="BY207" i="3"/>
  <c r="BX207" i="3"/>
  <c r="Y209" i="3"/>
  <c r="AJ199" i="3"/>
  <c r="AA192" i="3"/>
  <c r="AC192" i="3" s="1"/>
  <c r="BT187" i="3"/>
  <c r="BK238" i="3"/>
  <c r="BE238" i="3"/>
  <c r="BG238" i="3" s="1"/>
  <c r="BM238" i="3"/>
  <c r="BL238" i="3"/>
  <c r="AP207" i="3"/>
  <c r="AR207" i="3" s="1"/>
  <c r="BT230" i="3"/>
  <c r="AY227" i="3"/>
  <c r="BZ197" i="3"/>
  <c r="BY197" i="3"/>
  <c r="BX197" i="3"/>
  <c r="BW197" i="3"/>
  <c r="BM194" i="3"/>
  <c r="BL194" i="3"/>
  <c r="BK194" i="3"/>
  <c r="BW189" i="3"/>
  <c r="CA184" i="3"/>
  <c r="AI179" i="3"/>
  <c r="AH179" i="3"/>
  <c r="AG179" i="3"/>
  <c r="BT215" i="3"/>
  <c r="BE206" i="3"/>
  <c r="BG206" i="3" s="1"/>
  <c r="AI186" i="3"/>
  <c r="AH186" i="3"/>
  <c r="AG186" i="3"/>
  <c r="BK171" i="3"/>
  <c r="BE171" i="3"/>
  <c r="BG171" i="3" s="1"/>
  <c r="BM171" i="3"/>
  <c r="BL171" i="3"/>
  <c r="AJ154" i="3"/>
  <c r="BJ219" i="3"/>
  <c r="Y179" i="3"/>
  <c r="AI159" i="3"/>
  <c r="AG159" i="3"/>
  <c r="AH159" i="3"/>
  <c r="BM157" i="3"/>
  <c r="BL157" i="3"/>
  <c r="BK157" i="3"/>
  <c r="AF192" i="3"/>
  <c r="AY177" i="3"/>
  <c r="BR169" i="3"/>
  <c r="BT169" i="3" s="1"/>
  <c r="BY169" i="3"/>
  <c r="BX169" i="3"/>
  <c r="BZ169" i="3"/>
  <c r="BT159" i="3"/>
  <c r="AX129" i="3"/>
  <c r="AW129" i="3"/>
  <c r="AV129" i="3"/>
  <c r="AP129" i="3"/>
  <c r="AR129" i="3" s="1"/>
  <c r="AA160" i="3"/>
  <c r="AC160" i="3" s="1"/>
  <c r="AI160" i="3"/>
  <c r="AH160" i="3"/>
  <c r="AG160" i="3"/>
  <c r="BM136" i="3"/>
  <c r="BL136" i="3"/>
  <c r="BK136" i="3"/>
  <c r="AX132" i="3"/>
  <c r="AW132" i="3"/>
  <c r="AV132" i="3"/>
  <c r="AU132" i="3"/>
  <c r="BT188" i="3"/>
  <c r="BW183" i="3"/>
  <c r="AF159" i="3"/>
  <c r="BW177" i="3"/>
  <c r="BL161" i="3"/>
  <c r="BK161" i="3"/>
  <c r="BM161" i="3"/>
  <c r="BE161" i="3"/>
  <c r="BG161" i="3" s="1"/>
  <c r="AP140" i="3"/>
  <c r="AR140" i="3" s="1"/>
  <c r="BT130" i="3"/>
  <c r="AY126" i="3"/>
  <c r="BY121" i="3"/>
  <c r="BW121" i="3"/>
  <c r="BZ121" i="3"/>
  <c r="BX121" i="3"/>
  <c r="BE93" i="3"/>
  <c r="BG93" i="3" s="1"/>
  <c r="BM93" i="3"/>
  <c r="BL93" i="3"/>
  <c r="BK93" i="3"/>
  <c r="BJ154" i="3"/>
  <c r="BM137" i="3"/>
  <c r="BL137" i="3"/>
  <c r="BK137" i="3"/>
  <c r="AY148" i="3"/>
  <c r="BM141" i="3"/>
  <c r="BL141" i="3"/>
  <c r="BK141" i="3"/>
  <c r="BE141" i="3"/>
  <c r="BG141" i="3" s="1"/>
  <c r="AJ133" i="3"/>
  <c r="AI129" i="3"/>
  <c r="AH129" i="3"/>
  <c r="AG129" i="3"/>
  <c r="BC126" i="3"/>
  <c r="AR142" i="3"/>
  <c r="AP139" i="3"/>
  <c r="AR139" i="3" s="1"/>
  <c r="AR92" i="3"/>
  <c r="BJ133" i="3"/>
  <c r="BZ120" i="3"/>
  <c r="BX120" i="3"/>
  <c r="BY120" i="3"/>
  <c r="AY117" i="3"/>
  <c r="BT109" i="3"/>
  <c r="AX93" i="3"/>
  <c r="AW93" i="3"/>
  <c r="AV93" i="3"/>
  <c r="AU93" i="3"/>
  <c r="AU129" i="3"/>
  <c r="Y125" i="3"/>
  <c r="AX111" i="3"/>
  <c r="AW111" i="3"/>
  <c r="AV111" i="3"/>
  <c r="BT101" i="3"/>
  <c r="AV77" i="3"/>
  <c r="AP77" i="3"/>
  <c r="AR77" i="3" s="1"/>
  <c r="AW77" i="3"/>
  <c r="AX77" i="3"/>
  <c r="AW67" i="3"/>
  <c r="AV67" i="3"/>
  <c r="AU67" i="3"/>
  <c r="AX67" i="3"/>
  <c r="BM62" i="3"/>
  <c r="BL62" i="3"/>
  <c r="BK62" i="3"/>
  <c r="AU108" i="3"/>
  <c r="AA92" i="3"/>
  <c r="AC92" i="3" s="1"/>
  <c r="BM69" i="3"/>
  <c r="BK69" i="3"/>
  <c r="BE69" i="3"/>
  <c r="BG69" i="3" s="1"/>
  <c r="BL69" i="3"/>
  <c r="BJ96" i="3"/>
  <c r="BJ78" i="3"/>
  <c r="BM74" i="3"/>
  <c r="BK74" i="3"/>
  <c r="BL74" i="3"/>
  <c r="BE74" i="3"/>
  <c r="BG74" i="3" s="1"/>
  <c r="BM99" i="3"/>
  <c r="BL99" i="3"/>
  <c r="BK99" i="3"/>
  <c r="AX87" i="3"/>
  <c r="AW87" i="3"/>
  <c r="AV87" i="3"/>
  <c r="AU87" i="3"/>
  <c r="BW70" i="3"/>
  <c r="BG57" i="3"/>
  <c r="AI42" i="3"/>
  <c r="AH42" i="3"/>
  <c r="AG42" i="3"/>
  <c r="AW30" i="3"/>
  <c r="AU30" i="3"/>
  <c r="AX30" i="3"/>
  <c r="AV30" i="3"/>
  <c r="BJ122" i="3"/>
  <c r="AU111" i="3"/>
  <c r="BM29" i="3"/>
  <c r="BK29" i="3"/>
  <c r="BL29" i="3"/>
  <c r="BE29" i="3"/>
  <c r="BG29" i="3" s="1"/>
  <c r="BG107" i="3"/>
  <c r="CA84" i="3"/>
  <c r="AI67" i="3"/>
  <c r="AG67" i="3"/>
  <c r="AH67" i="3"/>
  <c r="AF67" i="3"/>
  <c r="AH44" i="3"/>
  <c r="AG44" i="3"/>
  <c r="AI44" i="3"/>
  <c r="BT45" i="3"/>
  <c r="BE34" i="3"/>
  <c r="BG34" i="3" s="1"/>
  <c r="BG47" i="3"/>
  <c r="BJ37" i="3"/>
  <c r="BJ32" i="3"/>
  <c r="BJ56" i="3"/>
  <c r="BL44" i="3"/>
  <c r="BK44" i="3"/>
  <c r="BM44" i="3"/>
  <c r="BW67" i="3"/>
  <c r="BJ40" i="3"/>
  <c r="BJ29" i="3"/>
  <c r="BE46" i="3"/>
  <c r="BG46" i="3" s="1"/>
  <c r="AV37" i="3"/>
  <c r="AX37" i="3"/>
  <c r="AW37" i="3"/>
  <c r="AU37" i="3"/>
  <c r="BX31" i="3"/>
  <c r="BZ31" i="3"/>
  <c r="BY31" i="3"/>
  <c r="AY26" i="3"/>
  <c r="AF19" i="3"/>
  <c r="AP48" i="3"/>
  <c r="AR48" i="3" s="1"/>
  <c r="AU58" i="3"/>
  <c r="AJ38" i="3"/>
  <c r="AP16" i="3"/>
  <c r="AR16" i="3" s="1"/>
  <c r="BG13" i="3"/>
  <c r="CA13" i="3"/>
  <c r="BJ12" i="3"/>
  <c r="BZ297" i="3"/>
  <c r="BY297" i="3"/>
  <c r="BX297" i="3"/>
  <c r="BR297" i="3"/>
  <c r="BT297" i="3" s="1"/>
  <c r="BZ291" i="3"/>
  <c r="BY291" i="3"/>
  <c r="BX291" i="3"/>
  <c r="AR278" i="3"/>
  <c r="BK285" i="3"/>
  <c r="BM285" i="3"/>
  <c r="BL285" i="3"/>
  <c r="BE285" i="3"/>
  <c r="BG285" i="3" s="1"/>
  <c r="AJ271" i="3"/>
  <c r="AW274" i="3"/>
  <c r="AX274" i="3"/>
  <c r="AV274" i="3"/>
  <c r="BZ258" i="3"/>
  <c r="BY258" i="3"/>
  <c r="BX258" i="3"/>
  <c r="BR258" i="3"/>
  <c r="BT258" i="3" s="1"/>
  <c r="BE253" i="3"/>
  <c r="BG253" i="3" s="1"/>
  <c r="BT263" i="3"/>
  <c r="AI252" i="3"/>
  <c r="AH252" i="3"/>
  <c r="AG252" i="3"/>
  <c r="BJ275" i="3"/>
  <c r="AA209" i="3"/>
  <c r="AC209" i="3" s="1"/>
  <c r="AX243" i="3"/>
  <c r="AW243" i="3"/>
  <c r="AV243" i="3"/>
  <c r="AI237" i="3"/>
  <c r="AH237" i="3"/>
  <c r="AG237" i="3"/>
  <c r="AV209" i="3"/>
  <c r="AP209" i="3"/>
  <c r="AR209" i="3" s="1"/>
  <c r="AX209" i="3"/>
  <c r="AW209" i="3"/>
  <c r="BJ249" i="3"/>
  <c r="AH234" i="3"/>
  <c r="AG234" i="3"/>
  <c r="AA234" i="3"/>
  <c r="AC234" i="3" s="1"/>
  <c r="AI234" i="3"/>
  <c r="AF234" i="3"/>
  <c r="BM231" i="3"/>
  <c r="BK231" i="3"/>
  <c r="BL231" i="3"/>
  <c r="BG219" i="3"/>
  <c r="BZ209" i="3"/>
  <c r="BY209" i="3"/>
  <c r="BX209" i="3"/>
  <c r="BR209" i="3"/>
  <c r="BT209" i="3" s="1"/>
  <c r="AR198" i="3"/>
  <c r="AY244" i="3"/>
  <c r="BK248" i="3"/>
  <c r="BE248" i="3"/>
  <c r="BG248" i="3" s="1"/>
  <c r="BM248" i="3"/>
  <c r="BL248" i="3"/>
  <c r="AU243" i="3"/>
  <c r="BT226" i="3"/>
  <c r="CA208" i="3"/>
  <c r="AW197" i="3"/>
  <c r="AV197" i="3"/>
  <c r="AX197" i="3"/>
  <c r="AU197" i="3"/>
  <c r="BR192" i="3"/>
  <c r="BT192" i="3" s="1"/>
  <c r="AC245" i="3"/>
  <c r="BZ227" i="3"/>
  <c r="BY227" i="3"/>
  <c r="BX227" i="3"/>
  <c r="BZ253" i="3"/>
  <c r="BY253" i="3"/>
  <c r="BX253" i="3"/>
  <c r="AX221" i="3"/>
  <c r="AW221" i="3"/>
  <c r="AV221" i="3"/>
  <c r="AU221" i="3"/>
  <c r="BM207" i="3"/>
  <c r="BK207" i="3"/>
  <c r="BL207" i="3"/>
  <c r="BJ207" i="3"/>
  <c r="AR172" i="3"/>
  <c r="AX233" i="3"/>
  <c r="AV233" i="3"/>
  <c r="AW233" i="3"/>
  <c r="AU229" i="3"/>
  <c r="AV194" i="3"/>
  <c r="AX194" i="3"/>
  <c r="AW194" i="3"/>
  <c r="AI176" i="3"/>
  <c r="AH176" i="3"/>
  <c r="AG176" i="3"/>
  <c r="BJ206" i="3"/>
  <c r="AC167" i="3"/>
  <c r="BJ184" i="3"/>
  <c r="BM177" i="3"/>
  <c r="BL177" i="3"/>
  <c r="BK177" i="3"/>
  <c r="BJ177" i="3"/>
  <c r="BM159" i="3"/>
  <c r="BK159" i="3"/>
  <c r="BL159" i="3"/>
  <c r="CA153" i="3"/>
  <c r="AX156" i="3"/>
  <c r="AV156" i="3"/>
  <c r="AW156" i="3"/>
  <c r="BW194" i="3"/>
  <c r="BW186" i="3"/>
  <c r="BR166" i="3"/>
  <c r="BT166" i="3" s="1"/>
  <c r="AX137" i="3"/>
  <c r="AW137" i="3"/>
  <c r="AV137" i="3"/>
  <c r="AP137" i="3"/>
  <c r="AR137" i="3" s="1"/>
  <c r="AU179" i="3"/>
  <c r="AW167" i="3"/>
  <c r="AV167" i="3"/>
  <c r="AX167" i="3"/>
  <c r="AX147" i="3"/>
  <c r="AW147" i="3"/>
  <c r="AV147" i="3"/>
  <c r="AU147" i="3"/>
  <c r="BE186" i="3"/>
  <c r="BG186" i="3" s="1"/>
  <c r="BM186" i="3"/>
  <c r="BL186" i="3"/>
  <c r="BK186" i="3"/>
  <c r="AF183" i="3"/>
  <c r="BM169" i="3"/>
  <c r="BL169" i="3"/>
  <c r="BK169" i="3"/>
  <c r="BJ169" i="3"/>
  <c r="BL164" i="3"/>
  <c r="BK164" i="3"/>
  <c r="BM164" i="3"/>
  <c r="BE164" i="3"/>
  <c r="BG164" i="3" s="1"/>
  <c r="CA147" i="3"/>
  <c r="BZ137" i="3"/>
  <c r="BY137" i="3"/>
  <c r="BX137" i="3"/>
  <c r="BM131" i="3"/>
  <c r="BL131" i="3"/>
  <c r="BK131" i="3"/>
  <c r="AP138" i="3"/>
  <c r="AR138" i="3" s="1"/>
  <c r="AX138" i="3"/>
  <c r="AW138" i="3"/>
  <c r="AV138" i="3"/>
  <c r="AX123" i="3"/>
  <c r="AW123" i="3"/>
  <c r="AV123" i="3"/>
  <c r="AP123" i="3"/>
  <c r="AR123" i="3" s="1"/>
  <c r="BJ161" i="3"/>
  <c r="AU145" i="3"/>
  <c r="AJ136" i="3"/>
  <c r="BM120" i="3"/>
  <c r="BK120" i="3"/>
  <c r="BE120" i="3"/>
  <c r="BG120" i="3" s="1"/>
  <c r="BL120" i="3"/>
  <c r="BE91" i="3"/>
  <c r="BG91" i="3" s="1"/>
  <c r="BM91" i="3"/>
  <c r="BK91" i="3"/>
  <c r="BL91" i="3"/>
  <c r="BJ131" i="3"/>
  <c r="AH125" i="3"/>
  <c r="AG125" i="3"/>
  <c r="AI125" i="3"/>
  <c r="AP120" i="3"/>
  <c r="AR120" i="3" s="1"/>
  <c r="BJ117" i="3"/>
  <c r="AG111" i="3"/>
  <c r="AI111" i="3"/>
  <c r="AH111" i="3"/>
  <c r="BE117" i="3"/>
  <c r="BG117" i="3" s="1"/>
  <c r="AU137" i="3"/>
  <c r="BR134" i="3"/>
  <c r="BT134" i="3" s="1"/>
  <c r="BR121" i="3"/>
  <c r="BT121" i="3" s="1"/>
  <c r="AU122" i="3"/>
  <c r="AX122" i="3"/>
  <c r="AW122" i="3"/>
  <c r="AV122" i="3"/>
  <c r="AP122" i="3"/>
  <c r="AR122" i="3" s="1"/>
  <c r="BZ113" i="3"/>
  <c r="BY113" i="3"/>
  <c r="BX113" i="3"/>
  <c r="AA127" i="3"/>
  <c r="AC127" i="3" s="1"/>
  <c r="BJ114" i="3"/>
  <c r="AP147" i="3"/>
  <c r="AR147" i="3" s="1"/>
  <c r="BW77" i="3"/>
  <c r="BG66" i="3"/>
  <c r="AP50" i="3"/>
  <c r="AR50" i="3" s="1"/>
  <c r="AX50" i="3"/>
  <c r="AW50" i="3"/>
  <c r="AV50" i="3"/>
  <c r="AX83" i="3"/>
  <c r="AW83" i="3"/>
  <c r="AV83" i="3"/>
  <c r="AU83" i="3"/>
  <c r="BE110" i="3"/>
  <c r="BG110" i="3" s="1"/>
  <c r="BM110" i="3"/>
  <c r="BL110" i="3"/>
  <c r="BK110" i="3"/>
  <c r="AI71" i="3"/>
  <c r="AG71" i="3"/>
  <c r="AH71" i="3"/>
  <c r="AX63" i="3"/>
  <c r="AW63" i="3"/>
  <c r="AV63" i="3"/>
  <c r="AU63" i="3"/>
  <c r="BW108" i="3"/>
  <c r="AX91" i="3"/>
  <c r="AW91" i="3"/>
  <c r="AV91" i="3"/>
  <c r="AU91" i="3"/>
  <c r="AR87" i="3"/>
  <c r="AJ83" i="3"/>
  <c r="AA90" i="3"/>
  <c r="AC90" i="3" s="1"/>
  <c r="AH70" i="3"/>
  <c r="AG70" i="3"/>
  <c r="AA70" i="3"/>
  <c r="AC70" i="3" s="1"/>
  <c r="AI70" i="3"/>
  <c r="AF70" i="3"/>
  <c r="BZ56" i="3"/>
  <c r="BY56" i="3"/>
  <c r="BX56" i="3"/>
  <c r="BW56" i="3"/>
  <c r="BG41" i="3"/>
  <c r="AH26" i="3"/>
  <c r="AI26" i="3"/>
  <c r="AG26" i="3"/>
  <c r="AY95" i="3"/>
  <c r="AJ91" i="3"/>
  <c r="BE86" i="3"/>
  <c r="BG86" i="3" s="1"/>
  <c r="AX78" i="3"/>
  <c r="AV78" i="3"/>
  <c r="AU78" i="3"/>
  <c r="AW78" i="3"/>
  <c r="AW69" i="3"/>
  <c r="AV69" i="3"/>
  <c r="AX69" i="3"/>
  <c r="AU69" i="3"/>
  <c r="BZ65" i="3"/>
  <c r="BX65" i="3"/>
  <c r="BY65" i="3"/>
  <c r="BW65" i="3"/>
  <c r="BX61" i="3"/>
  <c r="BZ61" i="3"/>
  <c r="BY61" i="3"/>
  <c r="AI29" i="3"/>
  <c r="AG29" i="3"/>
  <c r="AA29" i="3"/>
  <c r="AC29" i="3" s="1"/>
  <c r="AH29" i="3"/>
  <c r="BJ63" i="3"/>
  <c r="AX52" i="3"/>
  <c r="AW52" i="3"/>
  <c r="AV52" i="3"/>
  <c r="BR63" i="3"/>
  <c r="BT63" i="3" s="1"/>
  <c r="BT36" i="3"/>
  <c r="BJ34" i="3"/>
  <c r="BW27" i="3"/>
  <c r="AU70" i="3"/>
  <c r="BM55" i="3"/>
  <c r="BL55" i="3"/>
  <c r="BK55" i="3"/>
  <c r="BE55" i="3"/>
  <c r="BG55" i="3" s="1"/>
  <c r="BY20" i="3"/>
  <c r="BW20" i="3"/>
  <c r="BZ20" i="3"/>
  <c r="BX20" i="3"/>
  <c r="AW17" i="3"/>
  <c r="AV17" i="3"/>
  <c r="AX17" i="3"/>
  <c r="AU17" i="3"/>
  <c r="AA58" i="3"/>
  <c r="AC58" i="3" s="1"/>
  <c r="AC14" i="3"/>
  <c r="AF42" i="3"/>
  <c r="BE58" i="3"/>
  <c r="BG58" i="3" s="1"/>
  <c r="BJ46" i="3"/>
  <c r="AA42" i="3"/>
  <c r="AC42" i="3" s="1"/>
  <c r="BT13" i="3"/>
  <c r="BW47" i="3"/>
  <c r="AC47" i="3"/>
  <c r="AF37" i="3"/>
  <c r="AC22" i="3"/>
  <c r="AI345" i="3"/>
  <c r="AH345" i="3"/>
  <c r="AG345" i="3"/>
  <c r="AY336" i="3"/>
  <c r="Y330" i="3"/>
  <c r="BY336" i="3"/>
  <c r="BX336" i="3"/>
  <c r="BZ336" i="3"/>
  <c r="AY345" i="3"/>
  <c r="BW336" i="3"/>
  <c r="BM318" i="3"/>
  <c r="BK318" i="3"/>
  <c r="BL318" i="3"/>
  <c r="BE318" i="3"/>
  <c r="BG318" i="3" s="1"/>
  <c r="AV314" i="3"/>
  <c r="AX314" i="3"/>
  <c r="AW314" i="3"/>
  <c r="AU314" i="3"/>
  <c r="AH311" i="3"/>
  <c r="AI311" i="3"/>
  <c r="AG311" i="3"/>
  <c r="BZ311" i="3"/>
  <c r="BY311" i="3"/>
  <c r="BX311" i="3"/>
  <c r="AF311" i="3"/>
  <c r="BJ314" i="3"/>
  <c r="CA298" i="3"/>
  <c r="CA299" i="3"/>
  <c r="AR297" i="3"/>
  <c r="AY311" i="3"/>
  <c r="BZ302" i="3"/>
  <c r="BY302" i="3"/>
  <c r="BX302" i="3"/>
  <c r="BR302" i="3"/>
  <c r="BT302" i="3" s="1"/>
  <c r="BZ293" i="3"/>
  <c r="BY293" i="3"/>
  <c r="BX293" i="3"/>
  <c r="BW293" i="3"/>
  <c r="Y300" i="3"/>
  <c r="D314" i="3"/>
  <c r="D313" i="3"/>
  <c r="D310" i="3"/>
  <c r="D306" i="3"/>
  <c r="D303" i="3"/>
  <c r="D312" i="3"/>
  <c r="D304" i="3"/>
  <c r="D302" i="3"/>
  <c r="D311" i="3"/>
  <c r="D305" i="3"/>
  <c r="D309" i="3"/>
  <c r="D307" i="3"/>
  <c r="AY286" i="3"/>
  <c r="BG295" i="3"/>
  <c r="CA289" i="3"/>
  <c r="AP285" i="3"/>
  <c r="AR285" i="3" s="1"/>
  <c r="AI281" i="3"/>
  <c r="AH281" i="3"/>
  <c r="AG281" i="3"/>
  <c r="BZ276" i="3"/>
  <c r="BY276" i="3"/>
  <c r="BR276" i="3"/>
  <c r="BT276" i="3" s="1"/>
  <c r="BX276" i="3"/>
  <c r="AN278" i="3"/>
  <c r="Y286" i="3"/>
  <c r="BL290" i="3"/>
  <c r="BK290" i="3"/>
  <c r="BM290" i="3"/>
  <c r="BE290" i="3"/>
  <c r="BG290" i="3" s="1"/>
  <c r="AJ292" i="3"/>
  <c r="BJ285" i="3"/>
  <c r="AY280" i="3"/>
  <c r="AJ275" i="3"/>
  <c r="BZ270" i="3"/>
  <c r="BY270" i="3"/>
  <c r="BX270" i="3"/>
  <c r="BR270" i="3"/>
  <c r="BT270" i="3" s="1"/>
  <c r="BR278" i="3"/>
  <c r="BT278" i="3" s="1"/>
  <c r="BY269" i="3"/>
  <c r="BZ269" i="3"/>
  <c r="BX269" i="3"/>
  <c r="BR269" i="3"/>
  <c r="BT269" i="3" s="1"/>
  <c r="Y249" i="3"/>
  <c r="CA256" i="3"/>
  <c r="AY271" i="3"/>
  <c r="BT252" i="3"/>
  <c r="BM244" i="3"/>
  <c r="BL244" i="3"/>
  <c r="BK244" i="3"/>
  <c r="BE244" i="3"/>
  <c r="BG244" i="3" s="1"/>
  <c r="AP248" i="3"/>
  <c r="AR248" i="3" s="1"/>
  <c r="BR247" i="3"/>
  <c r="BT247" i="3" s="1"/>
  <c r="AR276" i="3"/>
  <c r="BW261" i="3"/>
  <c r="AJ248" i="3"/>
  <c r="CA233" i="3"/>
  <c r="Y226" i="3"/>
  <c r="BT205" i="3"/>
  <c r="AY254" i="3"/>
  <c r="BR232" i="3"/>
  <c r="BT232" i="3" s="1"/>
  <c r="BT208" i="3"/>
  <c r="BM252" i="3"/>
  <c r="BL252" i="3"/>
  <c r="BK252" i="3"/>
  <c r="AJ244" i="3"/>
  <c r="AF239" i="3"/>
  <c r="AX228" i="3"/>
  <c r="AW228" i="3"/>
  <c r="AV228" i="3"/>
  <c r="BM263" i="3"/>
  <c r="BK263" i="3"/>
  <c r="BL263" i="3"/>
  <c r="BJ248" i="3"/>
  <c r="BT239" i="3"/>
  <c r="BM236" i="3"/>
  <c r="BL236" i="3"/>
  <c r="BK236" i="3"/>
  <c r="BE236" i="3"/>
  <c r="BG236" i="3" s="1"/>
  <c r="BJ231" i="3"/>
  <c r="AG197" i="3"/>
  <c r="AI197" i="3"/>
  <c r="AH197" i="3"/>
  <c r="AA197" i="3"/>
  <c r="AC197" i="3" s="1"/>
  <c r="BR178" i="3"/>
  <c r="BT178" i="3" s="1"/>
  <c r="BZ178" i="3"/>
  <c r="BY178" i="3"/>
  <c r="BX178" i="3"/>
  <c r="BW253" i="3"/>
  <c r="AF237" i="3"/>
  <c r="AA203" i="3"/>
  <c r="AC203" i="3" s="1"/>
  <c r="AI203" i="3"/>
  <c r="AH203" i="3"/>
  <c r="AG203" i="3"/>
  <c r="AF203" i="3"/>
  <c r="BE191" i="3"/>
  <c r="BG191" i="3" s="1"/>
  <c r="AX234" i="3"/>
  <c r="AW234" i="3"/>
  <c r="AP234" i="3"/>
  <c r="AR234" i="3" s="1"/>
  <c r="AV234" i="3"/>
  <c r="AA202" i="3"/>
  <c r="AC202" i="3" s="1"/>
  <c r="AP193" i="3"/>
  <c r="AR193" i="3" s="1"/>
  <c r="AC184" i="3"/>
  <c r="AF215" i="3"/>
  <c r="BW199" i="3"/>
  <c r="AY195" i="3"/>
  <c r="BM188" i="3"/>
  <c r="BL188" i="3"/>
  <c r="BK188" i="3"/>
  <c r="AX184" i="3"/>
  <c r="AW184" i="3"/>
  <c r="AV184" i="3"/>
  <c r="CA223" i="3"/>
  <c r="AC221" i="3"/>
  <c r="AU209" i="3"/>
  <c r="CA193" i="3"/>
  <c r="BJ183" i="3"/>
  <c r="BL182" i="3"/>
  <c r="BK182" i="3"/>
  <c r="BE182" i="3"/>
  <c r="BG182" i="3" s="1"/>
  <c r="BM182" i="3"/>
  <c r="AY176" i="3"/>
  <c r="AX164" i="3"/>
  <c r="AW164" i="3"/>
  <c r="AV164" i="3"/>
  <c r="AP164" i="3"/>
  <c r="AR164" i="3" s="1"/>
  <c r="BE159" i="3"/>
  <c r="BG159" i="3" s="1"/>
  <c r="AA146" i="3"/>
  <c r="AC146" i="3" s="1"/>
  <c r="CA165" i="3"/>
  <c r="AU156" i="3"/>
  <c r="AV146" i="3"/>
  <c r="AX146" i="3"/>
  <c r="AW146" i="3"/>
  <c r="AV131" i="3"/>
  <c r="AX131" i="3"/>
  <c r="AW131" i="3"/>
  <c r="AU184" i="3"/>
  <c r="BM172" i="3"/>
  <c r="BL172" i="3"/>
  <c r="BK172" i="3"/>
  <c r="AP159" i="3"/>
  <c r="AR159" i="3" s="1"/>
  <c r="BZ146" i="3"/>
  <c r="BY146" i="3"/>
  <c r="BX146" i="3"/>
  <c r="BW146" i="3"/>
  <c r="BR146" i="3"/>
  <c r="BT146" i="3" s="1"/>
  <c r="AR136" i="3"/>
  <c r="AP167" i="3"/>
  <c r="AR167" i="3" s="1"/>
  <c r="BZ152" i="3"/>
  <c r="BY152" i="3"/>
  <c r="BR152" i="3"/>
  <c r="BT152" i="3" s="1"/>
  <c r="BX152" i="3"/>
  <c r="BZ149" i="3"/>
  <c r="BY149" i="3"/>
  <c r="BX149" i="3"/>
  <c r="AC135" i="3"/>
  <c r="BJ186" i="3"/>
  <c r="BL174" i="3"/>
  <c r="BK174" i="3"/>
  <c r="BE174" i="3"/>
  <c r="BG174" i="3" s="1"/>
  <c r="BM174" i="3"/>
  <c r="AA168" i="3"/>
  <c r="AC168" i="3" s="1"/>
  <c r="AX135" i="3"/>
  <c r="AW135" i="3"/>
  <c r="AV135" i="3"/>
  <c r="AI131" i="3"/>
  <c r="AH131" i="3"/>
  <c r="AG131" i="3"/>
  <c r="BJ188" i="3"/>
  <c r="BM160" i="3"/>
  <c r="BL160" i="3"/>
  <c r="BK160" i="3"/>
  <c r="BE156" i="3"/>
  <c r="BG156" i="3" s="1"/>
  <c r="BM156" i="3"/>
  <c r="BL156" i="3"/>
  <c r="BK156" i="3"/>
  <c r="AU123" i="3"/>
  <c r="CA119" i="3"/>
  <c r="AF158" i="3"/>
  <c r="BE89" i="3"/>
  <c r="BG89" i="3" s="1"/>
  <c r="BM89" i="3"/>
  <c r="BK89" i="3"/>
  <c r="BL89" i="3"/>
  <c r="Y131" i="3"/>
  <c r="BJ163" i="3"/>
  <c r="AJ128" i="3"/>
  <c r="BJ164" i="3"/>
  <c r="BE136" i="3"/>
  <c r="BG136" i="3" s="1"/>
  <c r="AA134" i="3"/>
  <c r="AC134" i="3" s="1"/>
  <c r="BW124" i="3"/>
  <c r="BM111" i="3"/>
  <c r="BL111" i="3"/>
  <c r="BK111" i="3"/>
  <c r="AR88" i="3"/>
  <c r="AY130" i="3"/>
  <c r="AR126" i="3"/>
  <c r="BR125" i="3"/>
  <c r="BT125" i="3" s="1"/>
  <c r="BE115" i="3"/>
  <c r="BG115" i="3" s="1"/>
  <c r="BZ101" i="3"/>
  <c r="BY101" i="3"/>
  <c r="BX101" i="3"/>
  <c r="BM92" i="3"/>
  <c r="BL92" i="3"/>
  <c r="BK92" i="3"/>
  <c r="BM88" i="3"/>
  <c r="BL88" i="3"/>
  <c r="BK88" i="3"/>
  <c r="BM84" i="3"/>
  <c r="BL84" i="3"/>
  <c r="BK84" i="3"/>
  <c r="AU164" i="3"/>
  <c r="BE123" i="3"/>
  <c r="BG123" i="3" s="1"/>
  <c r="BZ112" i="3"/>
  <c r="BY112" i="3"/>
  <c r="BX112" i="3"/>
  <c r="AF101" i="3"/>
  <c r="BR142" i="3"/>
  <c r="BT142" i="3" s="1"/>
  <c r="AI110" i="3"/>
  <c r="AH110" i="3"/>
  <c r="AG110" i="3"/>
  <c r="AA103" i="3"/>
  <c r="AC103" i="3" s="1"/>
  <c r="AI103" i="3"/>
  <c r="AH103" i="3"/>
  <c r="AG103" i="3"/>
  <c r="AC112" i="3"/>
  <c r="AY86" i="3"/>
  <c r="BZ71" i="3"/>
  <c r="BX71" i="3"/>
  <c r="BY71" i="3"/>
  <c r="AF129" i="3"/>
  <c r="AP83" i="3"/>
  <c r="AR83" i="3" s="1"/>
  <c r="Y66" i="3"/>
  <c r="BJ110" i="3"/>
  <c r="BE103" i="3"/>
  <c r="BG103" i="3" s="1"/>
  <c r="BM103" i="3"/>
  <c r="BL103" i="3"/>
  <c r="BK103" i="3"/>
  <c r="AX68" i="3"/>
  <c r="AV68" i="3"/>
  <c r="AW68" i="3"/>
  <c r="AP68" i="3"/>
  <c r="AR68" i="3" s="1"/>
  <c r="BJ111" i="3"/>
  <c r="AF108" i="3"/>
  <c r="AP91" i="3"/>
  <c r="AR91" i="3" s="1"/>
  <c r="AP82" i="3"/>
  <c r="AR82" i="3" s="1"/>
  <c r="AA71" i="3"/>
  <c r="AC71" i="3" s="1"/>
  <c r="Y63" i="3"/>
  <c r="AC93" i="3"/>
  <c r="AI69" i="3"/>
  <c r="AG69" i="3"/>
  <c r="AH69" i="3"/>
  <c r="AF69" i="3"/>
  <c r="BM61" i="3"/>
  <c r="BL61" i="3"/>
  <c r="BK61" i="3"/>
  <c r="BT55" i="3"/>
  <c r="BZ40" i="3"/>
  <c r="BY40" i="3"/>
  <c r="BW40" i="3"/>
  <c r="BX40" i="3"/>
  <c r="BM98" i="3"/>
  <c r="BL98" i="3"/>
  <c r="BK98" i="3"/>
  <c r="BJ90" i="3"/>
  <c r="BT84" i="3"/>
  <c r="AP78" i="3"/>
  <c r="AR78" i="3" s="1"/>
  <c r="AX74" i="3"/>
  <c r="AV74" i="3"/>
  <c r="AU74" i="3"/>
  <c r="AW74" i="3"/>
  <c r="BG68" i="3"/>
  <c r="AC48" i="3"/>
  <c r="AX41" i="3"/>
  <c r="AV41" i="3"/>
  <c r="AU41" i="3"/>
  <c r="AW41" i="3"/>
  <c r="AC36" i="3"/>
  <c r="AP67" i="3"/>
  <c r="AR67" i="3" s="1"/>
  <c r="BC35" i="3"/>
  <c r="AJ31" i="3"/>
  <c r="BR23" i="3"/>
  <c r="BT23" i="3" s="1"/>
  <c r="BY12" i="3"/>
  <c r="BR12" i="3"/>
  <c r="BT12" i="3" s="1"/>
  <c r="BZ12" i="3"/>
  <c r="BX12" i="3"/>
  <c r="BE63" i="3"/>
  <c r="BG63" i="3" s="1"/>
  <c r="BJ55" i="3"/>
  <c r="AF46" i="3"/>
  <c r="AF29" i="3"/>
  <c r="BR20" i="3"/>
  <c r="BT20" i="3" s="1"/>
  <c r="CA52" i="3"/>
  <c r="BY30" i="3"/>
  <c r="BX30" i="3"/>
  <c r="BW30" i="3"/>
  <c r="BZ30" i="3"/>
  <c r="BR16" i="3"/>
  <c r="BT16" i="3" s="1"/>
  <c r="AW14" i="3"/>
  <c r="AV14" i="3"/>
  <c r="AU14" i="3"/>
  <c r="AX14" i="3"/>
  <c r="BJ58" i="3"/>
  <c r="BK41" i="3"/>
  <c r="BM41" i="3"/>
  <c r="BL41" i="3"/>
  <c r="BZ35" i="3"/>
  <c r="BX35" i="3"/>
  <c r="BY35" i="3"/>
  <c r="BR35" i="3"/>
  <c r="BT35" i="3" s="1"/>
  <c r="AF32" i="3"/>
  <c r="BJ69" i="3"/>
  <c r="AU46" i="3"/>
  <c r="AY46" i="3" s="1"/>
  <c r="AU16" i="3"/>
  <c r="AY340" i="3" l="1"/>
  <c r="AJ135" i="3"/>
  <c r="CA88" i="3"/>
  <c r="AY79" i="3"/>
  <c r="CA355" i="3"/>
  <c r="AY409" i="3"/>
  <c r="AY158" i="3"/>
  <c r="CA334" i="3"/>
  <c r="AY435" i="3"/>
  <c r="AY149" i="3"/>
  <c r="AJ254" i="3"/>
  <c r="AY291" i="3"/>
  <c r="BN443" i="3"/>
  <c r="AY443" i="3"/>
  <c r="CA309" i="3"/>
  <c r="AJ365" i="3"/>
  <c r="CA338" i="3"/>
  <c r="CA236" i="3"/>
  <c r="CA335" i="3"/>
  <c r="CA140" i="3"/>
  <c r="CA415" i="3"/>
  <c r="AY337" i="3"/>
  <c r="CA48" i="3"/>
  <c r="AJ22" i="3"/>
  <c r="CA413" i="3"/>
  <c r="AJ138" i="3"/>
  <c r="AJ98" i="3"/>
  <c r="CA410" i="3"/>
  <c r="CA130" i="3"/>
  <c r="AY319" i="3"/>
  <c r="AJ174" i="3"/>
  <c r="AJ28" i="3"/>
  <c r="CA158" i="3"/>
  <c r="AY377" i="3"/>
  <c r="AY198" i="3"/>
  <c r="AY430" i="3"/>
  <c r="AJ126" i="3"/>
  <c r="CA83" i="3"/>
  <c r="CA380" i="3"/>
  <c r="CA315" i="3"/>
  <c r="AY153" i="3"/>
  <c r="AY151" i="3"/>
  <c r="AY142" i="3"/>
  <c r="CA160" i="3"/>
  <c r="AJ430" i="3"/>
  <c r="CC430" i="3" s="1"/>
  <c r="AY411" i="3"/>
  <c r="AJ201" i="3"/>
  <c r="AY199" i="3"/>
  <c r="AJ219" i="3"/>
  <c r="AJ276" i="3"/>
  <c r="CA316" i="3"/>
  <c r="AJ87" i="3"/>
  <c r="AY288" i="3"/>
  <c r="CA307" i="3"/>
  <c r="AJ316" i="3"/>
  <c r="AJ63" i="3"/>
  <c r="AJ187" i="3"/>
  <c r="AJ368" i="3"/>
  <c r="CA228" i="3"/>
  <c r="AJ359" i="3"/>
  <c r="AJ195" i="3"/>
  <c r="AJ320" i="3"/>
  <c r="CA421" i="3"/>
  <c r="AY284" i="3"/>
  <c r="CA135" i="3"/>
  <c r="AY88" i="3"/>
  <c r="AJ107" i="3"/>
  <c r="AJ377" i="3"/>
  <c r="CC377" i="3" s="1"/>
  <c r="AJ314" i="3"/>
  <c r="AJ166" i="3"/>
  <c r="AY136" i="3"/>
  <c r="AY185" i="3"/>
  <c r="AY393" i="3"/>
  <c r="AY402" i="3"/>
  <c r="CA238" i="3"/>
  <c r="CA180" i="3"/>
  <c r="CA353" i="3"/>
  <c r="AY166" i="3"/>
  <c r="CA190" i="3"/>
  <c r="CA79" i="3"/>
  <c r="AY266" i="3"/>
  <c r="AY109" i="3"/>
  <c r="AJ165" i="3"/>
  <c r="CC165" i="3" s="1"/>
  <c r="CA183" i="3"/>
  <c r="AY133" i="3"/>
  <c r="AJ338" i="3"/>
  <c r="AJ74" i="3"/>
  <c r="AY261" i="3"/>
  <c r="AY385" i="3"/>
  <c r="CC385" i="3" s="1"/>
  <c r="AY230" i="3"/>
  <c r="CA203" i="3"/>
  <c r="AY13" i="3"/>
  <c r="CC13" i="3" s="1"/>
  <c r="AJ117" i="3"/>
  <c r="CC117" i="3" s="1"/>
  <c r="AJ85" i="3"/>
  <c r="AJ14" i="3"/>
  <c r="AY171" i="3"/>
  <c r="AJ65" i="3"/>
  <c r="AJ57" i="3"/>
  <c r="AY154" i="3"/>
  <c r="CA202" i="3"/>
  <c r="AY159" i="3"/>
  <c r="AY172" i="3"/>
  <c r="AY378" i="3"/>
  <c r="AY362" i="3"/>
  <c r="AY103" i="3"/>
  <c r="CA399" i="3"/>
  <c r="CA29" i="3"/>
  <c r="AY124" i="3"/>
  <c r="CA275" i="3"/>
  <c r="AJ282" i="3"/>
  <c r="CA187" i="3"/>
  <c r="AJ149" i="3"/>
  <c r="CA264" i="3"/>
  <c r="AY101" i="3"/>
  <c r="CA403" i="3"/>
  <c r="CA198" i="3"/>
  <c r="CA306" i="3"/>
  <c r="CC306" i="3" s="1"/>
  <c r="AJ132" i="3"/>
  <c r="AY169" i="3"/>
  <c r="AJ198" i="3"/>
  <c r="AY152" i="3"/>
  <c r="AY327" i="3"/>
  <c r="CA92" i="3"/>
  <c r="CA28" i="3"/>
  <c r="CA128" i="3"/>
  <c r="AY141" i="3"/>
  <c r="CA176" i="3"/>
  <c r="CC317" i="3"/>
  <c r="AY310" i="3"/>
  <c r="AY39" i="3"/>
  <c r="CA108" i="3"/>
  <c r="AJ192" i="3"/>
  <c r="AJ137" i="3"/>
  <c r="AY145" i="3"/>
  <c r="AJ400" i="3"/>
  <c r="CA304" i="3"/>
  <c r="AY60" i="3"/>
  <c r="CA412" i="3"/>
  <c r="AY97" i="3"/>
  <c r="CC97" i="3" s="1"/>
  <c r="AY22" i="3"/>
  <c r="CC22" i="3" s="1"/>
  <c r="AJ95" i="3"/>
  <c r="CC95" i="3" s="1"/>
  <c r="AJ78" i="3"/>
  <c r="AY223" i="3"/>
  <c r="CC223" i="3" s="1"/>
  <c r="AY27" i="3"/>
  <c r="AY300" i="3"/>
  <c r="AY110" i="3"/>
  <c r="AY186" i="3"/>
  <c r="AJ280" i="3"/>
  <c r="CC280" i="3" s="1"/>
  <c r="AY370" i="3"/>
  <c r="CA188" i="3"/>
  <c r="AY102" i="3"/>
  <c r="AY421" i="3"/>
  <c r="CA145" i="3"/>
  <c r="AJ231" i="3"/>
  <c r="CA330" i="3"/>
  <c r="CA55" i="3"/>
  <c r="AY222" i="3"/>
  <c r="CA96" i="3"/>
  <c r="CA229" i="3"/>
  <c r="AJ152" i="3"/>
  <c r="AJ147" i="3"/>
  <c r="AY188" i="3"/>
  <c r="CA282" i="3"/>
  <c r="AJ381" i="3"/>
  <c r="CC381" i="3" s="1"/>
  <c r="AY23" i="3"/>
  <c r="AJ214" i="3"/>
  <c r="AY414" i="3"/>
  <c r="AJ182" i="3"/>
  <c r="CA383" i="3"/>
  <c r="CA442" i="3"/>
  <c r="AJ389" i="3"/>
  <c r="AJ157" i="3"/>
  <c r="AY239" i="3"/>
  <c r="AJ360" i="3"/>
  <c r="CC109" i="3"/>
  <c r="AY179" i="3"/>
  <c r="CA98" i="3"/>
  <c r="AY434" i="3"/>
  <c r="CC434" i="3" s="1"/>
  <c r="AY16" i="3"/>
  <c r="CA199" i="3"/>
  <c r="CC199" i="3" s="1"/>
  <c r="CC344" i="3"/>
  <c r="CA219" i="3"/>
  <c r="AJ215" i="3"/>
  <c r="CA47" i="3"/>
  <c r="CC47" i="3" s="1"/>
  <c r="AJ274" i="3"/>
  <c r="CA357" i="3"/>
  <c r="AJ62" i="3"/>
  <c r="AY257" i="3"/>
  <c r="AY232" i="3"/>
  <c r="CA133" i="3"/>
  <c r="CA186" i="3"/>
  <c r="CA261" i="3"/>
  <c r="CA164" i="3"/>
  <c r="AY242" i="3"/>
  <c r="CC443" i="3"/>
  <c r="AJ289" i="3"/>
  <c r="AJ353" i="3"/>
  <c r="AY376" i="3"/>
  <c r="CA89" i="3"/>
  <c r="AY174" i="3"/>
  <c r="CA163" i="3"/>
  <c r="AJ328" i="3"/>
  <c r="AY237" i="3"/>
  <c r="AJ304" i="3"/>
  <c r="CC304" i="3" s="1"/>
  <c r="AY107" i="3"/>
  <c r="AJ16" i="3"/>
  <c r="AY412" i="3"/>
  <c r="CA369" i="3"/>
  <c r="AY289" i="3"/>
  <c r="AJ96" i="3"/>
  <c r="AY182" i="3"/>
  <c r="AJ409" i="3"/>
  <c r="CC409" i="3" s="1"/>
  <c r="AJ156" i="3"/>
  <c r="AY75" i="3"/>
  <c r="CC75" i="3" s="1"/>
  <c r="AJ61" i="3"/>
  <c r="AY369" i="3"/>
  <c r="CA417" i="3"/>
  <c r="AY343" i="3"/>
  <c r="AJ102" i="3"/>
  <c r="AJ99" i="3"/>
  <c r="CC99" i="3" s="1"/>
  <c r="CA138" i="3"/>
  <c r="CA82" i="3"/>
  <c r="CA27" i="3"/>
  <c r="CC27" i="3" s="1"/>
  <c r="AJ88" i="3"/>
  <c r="AJ127" i="3"/>
  <c r="AY168" i="3"/>
  <c r="CA361" i="3"/>
  <c r="CA391" i="3"/>
  <c r="AJ405" i="3"/>
  <c r="AJ52" i="3"/>
  <c r="AY399" i="3"/>
  <c r="CA321" i="3"/>
  <c r="AJ343" i="3"/>
  <c r="CA189" i="3"/>
  <c r="CC189" i="3" s="1"/>
  <c r="AJ209" i="3"/>
  <c r="AJ242" i="3"/>
  <c r="CA237" i="3"/>
  <c r="AJ164" i="3"/>
  <c r="AJ403" i="3"/>
  <c r="CC403" i="3" s="1"/>
  <c r="CA244" i="3"/>
  <c r="CC244" i="3" s="1"/>
  <c r="CA376" i="3"/>
  <c r="AY92" i="3"/>
  <c r="AY118" i="3"/>
  <c r="AJ46" i="3"/>
  <c r="CC46" i="3" s="1"/>
  <c r="AY58" i="3"/>
  <c r="AJ346" i="3"/>
  <c r="AJ348" i="3"/>
  <c r="AJ399" i="3"/>
  <c r="CC79" i="3"/>
  <c r="CC422" i="3"/>
  <c r="AY364" i="3"/>
  <c r="CC364" i="3" s="1"/>
  <c r="AJ40" i="3"/>
  <c r="CA222" i="3"/>
  <c r="CA372" i="3"/>
  <c r="AY335" i="3"/>
  <c r="AY135" i="3"/>
  <c r="AJ37" i="3"/>
  <c r="CA242" i="3"/>
  <c r="CA26" i="3"/>
  <c r="CA283" i="3"/>
  <c r="AY48" i="3"/>
  <c r="CC48" i="3" s="1"/>
  <c r="AJ362" i="3"/>
  <c r="AY383" i="3"/>
  <c r="AJ333" i="3"/>
  <c r="AJ433" i="3"/>
  <c r="AJ129" i="3"/>
  <c r="AJ239" i="3"/>
  <c r="CA102" i="3"/>
  <c r="AY265" i="3"/>
  <c r="AJ363" i="3"/>
  <c r="AJ369" i="3"/>
  <c r="CC369" i="3" s="1"/>
  <c r="CA37" i="3"/>
  <c r="AJ130" i="3"/>
  <c r="CC130" i="3" s="1"/>
  <c r="CA141" i="3"/>
  <c r="CC141" i="3" s="1"/>
  <c r="AY70" i="3"/>
  <c r="CA67" i="3"/>
  <c r="CA194" i="3"/>
  <c r="CC36" i="3"/>
  <c r="AJ42" i="3"/>
  <c r="CA70" i="3"/>
  <c r="CC154" i="3"/>
  <c r="AY264" i="3"/>
  <c r="CA174" i="3"/>
  <c r="CA23" i="3"/>
  <c r="AY380" i="3"/>
  <c r="CA429" i="3"/>
  <c r="CC310" i="3"/>
  <c r="AJ188" i="3"/>
  <c r="AY190" i="3"/>
  <c r="CC190" i="3" s="1"/>
  <c r="AJ122" i="3"/>
  <c r="AY386" i="3"/>
  <c r="CC414" i="3"/>
  <c r="AY330" i="3"/>
  <c r="AJ101" i="3"/>
  <c r="AJ32" i="3"/>
  <c r="AY209" i="3"/>
  <c r="CC236" i="3"/>
  <c r="CC254" i="3"/>
  <c r="AJ183" i="3"/>
  <c r="AY229" i="3"/>
  <c r="AJ92" i="3"/>
  <c r="AJ172" i="3"/>
  <c r="CA231" i="3"/>
  <c r="CA66" i="3"/>
  <c r="CC66" i="3" s="1"/>
  <c r="CA424" i="3"/>
  <c r="AY302" i="3"/>
  <c r="CA205" i="3"/>
  <c r="AJ243" i="3"/>
  <c r="AJ121" i="3"/>
  <c r="CA124" i="3"/>
  <c r="AJ19" i="3"/>
  <c r="AJ270" i="3"/>
  <c r="CA126" i="3"/>
  <c r="CC126" i="3" s="1"/>
  <c r="AJ278" i="3"/>
  <c r="CA288" i="3"/>
  <c r="CA68" i="3"/>
  <c r="CA212" i="3"/>
  <c r="CC212" i="3" s="1"/>
  <c r="AJ84" i="3"/>
  <c r="CC84" i="3" s="1"/>
  <c r="AY359" i="3"/>
  <c r="AY316" i="3"/>
  <c r="CA148" i="3"/>
  <c r="AJ383" i="3"/>
  <c r="AJ421" i="3"/>
  <c r="CA384" i="3"/>
  <c r="CA195" i="3"/>
  <c r="CA270" i="3"/>
  <c r="AJ29" i="3"/>
  <c r="CA107" i="3"/>
  <c r="AJ352" i="3"/>
  <c r="CA300" i="3"/>
  <c r="AJ410" i="3"/>
  <c r="CA365" i="3"/>
  <c r="CA431" i="3"/>
  <c r="CA58" i="3"/>
  <c r="AJ108" i="3"/>
  <c r="AY234" i="3"/>
  <c r="AJ197" i="3"/>
  <c r="AY138" i="3"/>
  <c r="AJ179" i="3"/>
  <c r="CA103" i="3"/>
  <c r="CA215" i="3"/>
  <c r="CC215" i="3" s="1"/>
  <c r="CA250" i="3"/>
  <c r="CC250" i="3" s="1"/>
  <c r="AJ382" i="3"/>
  <c r="AY404" i="3"/>
  <c r="CC404" i="3" s="1"/>
  <c r="AY108" i="3"/>
  <c r="CA50" i="3"/>
  <c r="AY202" i="3"/>
  <c r="AJ427" i="3"/>
  <c r="AY279" i="3"/>
  <c r="AJ158" i="3"/>
  <c r="CC158" i="3" s="1"/>
  <c r="AY33" i="3"/>
  <c r="CC33" i="3" s="1"/>
  <c r="CA62" i="3"/>
  <c r="CA129" i="3"/>
  <c r="AJ297" i="3"/>
  <c r="AJ357" i="3"/>
  <c r="CA87" i="3"/>
  <c r="CA101" i="3"/>
  <c r="CC101" i="3" s="1"/>
  <c r="AJ131" i="3"/>
  <c r="CA179" i="3"/>
  <c r="CA110" i="3"/>
  <c r="AJ124" i="3"/>
  <c r="AJ176" i="3"/>
  <c r="AY285" i="3"/>
  <c r="CA327" i="3"/>
  <c r="AY96" i="3"/>
  <c r="AY258" i="3"/>
  <c r="AY183" i="3"/>
  <c r="CC183" i="3" s="1"/>
  <c r="AJ230" i="3"/>
  <c r="CA393" i="3"/>
  <c r="AJ334" i="3"/>
  <c r="CC334" i="3" s="1"/>
  <c r="CA185" i="3"/>
  <c r="CC185" i="3" s="1"/>
  <c r="AY125" i="3"/>
  <c r="CA411" i="3"/>
  <c r="CA407" i="3"/>
  <c r="AY277" i="3"/>
  <c r="AY382" i="3"/>
  <c r="AY157" i="3"/>
  <c r="CA268" i="3"/>
  <c r="CA397" i="3"/>
  <c r="CA12" i="3"/>
  <c r="AJ171" i="3"/>
  <c r="AJ191" i="3"/>
  <c r="CA426" i="3"/>
  <c r="CA61" i="3"/>
  <c r="CA113" i="3"/>
  <c r="CA209" i="3"/>
  <c r="CA258" i="3"/>
  <c r="CA131" i="3"/>
  <c r="CA173" i="3"/>
  <c r="CC173" i="3" s="1"/>
  <c r="AJ417" i="3"/>
  <c r="CA78" i="3"/>
  <c r="AY20" i="3"/>
  <c r="AY191" i="3"/>
  <c r="AY231" i="3"/>
  <c r="CA34" i="3"/>
  <c r="CA31" i="3"/>
  <c r="AY62" i="3"/>
  <c r="AJ50" i="3"/>
  <c r="CA134" i="3"/>
  <c r="CA230" i="3"/>
  <c r="AJ291" i="3"/>
  <c r="AJ326" i="3"/>
  <c r="AY82" i="3"/>
  <c r="CA159" i="3"/>
  <c r="AY140" i="3"/>
  <c r="CC140" i="3" s="1"/>
  <c r="AY187" i="3"/>
  <c r="AJ206" i="3"/>
  <c r="CA427" i="3"/>
  <c r="CA91" i="3"/>
  <c r="CC356" i="3"/>
  <c r="AJ376" i="3"/>
  <c r="AY41" i="3"/>
  <c r="AY228" i="3"/>
  <c r="CC228" i="3" s="1"/>
  <c r="AY132" i="3"/>
  <c r="CC132" i="3" s="1"/>
  <c r="CA169" i="3"/>
  <c r="AJ34" i="3"/>
  <c r="AY127" i="3"/>
  <c r="AJ337" i="3"/>
  <c r="CC337" i="3" s="1"/>
  <c r="AY391" i="3"/>
  <c r="AJ408" i="3"/>
  <c r="AY431" i="3"/>
  <c r="AJ378" i="3"/>
  <c r="CA438" i="3"/>
  <c r="AY296" i="3"/>
  <c r="CC296" i="3" s="1"/>
  <c r="CA257" i="3"/>
  <c r="AY115" i="3"/>
  <c r="CA74" i="3"/>
  <c r="E14" i="3"/>
  <c r="E16" i="3" s="1"/>
  <c r="AJ71" i="3"/>
  <c r="AJ252" i="3"/>
  <c r="CC252" i="3" s="1"/>
  <c r="AJ202" i="3"/>
  <c r="CC202" i="3" s="1"/>
  <c r="AY248" i="3"/>
  <c r="CC248" i="3" s="1"/>
  <c r="AY307" i="3"/>
  <c r="CC307" i="3" s="1"/>
  <c r="AY44" i="3"/>
  <c r="AJ56" i="3"/>
  <c r="AY56" i="3"/>
  <c r="CC299" i="3"/>
  <c r="AY19" i="3"/>
  <c r="CC219" i="3"/>
  <c r="AY282" i="3"/>
  <c r="AY408" i="3"/>
  <c r="CA328" i="3"/>
  <c r="CA405" i="3"/>
  <c r="CC405" i="3" s="1"/>
  <c r="CA439" i="3"/>
  <c r="AY309" i="3"/>
  <c r="AY413" i="3"/>
  <c r="AJ268" i="3"/>
  <c r="AJ298" i="3"/>
  <c r="CA71" i="3"/>
  <c r="CC303" i="3"/>
  <c r="AY352" i="3"/>
  <c r="CC424" i="3"/>
  <c r="CC380" i="3"/>
  <c r="CC355" i="3"/>
  <c r="AJ110" i="3"/>
  <c r="AY146" i="3"/>
  <c r="AJ237" i="3"/>
  <c r="CC286" i="3"/>
  <c r="CA302" i="3"/>
  <c r="AY69" i="3"/>
  <c r="CA56" i="3"/>
  <c r="CA77" i="3"/>
  <c r="AY194" i="3"/>
  <c r="AY274" i="3"/>
  <c r="AY37" i="3"/>
  <c r="AJ159" i="3"/>
  <c r="CA232" i="3"/>
  <c r="AY45" i="3"/>
  <c r="AJ90" i="3"/>
  <c r="CC90" i="3" s="1"/>
  <c r="AY139" i="3"/>
  <c r="CA265" i="3"/>
  <c r="CA266" i="3"/>
  <c r="CA320" i="3"/>
  <c r="AY57" i="3"/>
  <c r="AJ161" i="3"/>
  <c r="AY180" i="3"/>
  <c r="CA245" i="3"/>
  <c r="AJ60" i="3"/>
  <c r="CA127" i="3"/>
  <c r="AY295" i="3"/>
  <c r="CC295" i="3" s="1"/>
  <c r="AY322" i="3"/>
  <c r="AY372" i="3"/>
  <c r="CA408" i="3"/>
  <c r="AY439" i="3"/>
  <c r="CA348" i="3"/>
  <c r="AJ335" i="3"/>
  <c r="AJ428" i="3"/>
  <c r="CA363" i="3"/>
  <c r="AJ266" i="3"/>
  <c r="CA352" i="3"/>
  <c r="AY368" i="3"/>
  <c r="CC368" i="3" s="1"/>
  <c r="CA35" i="3"/>
  <c r="AY68" i="3"/>
  <c r="AY164" i="3"/>
  <c r="AY123" i="3"/>
  <c r="CA149" i="3"/>
  <c r="AY156" i="3"/>
  <c r="CA253" i="3"/>
  <c r="CC253" i="3" s="1"/>
  <c r="AJ281" i="3"/>
  <c r="AY52" i="3"/>
  <c r="AY50" i="3"/>
  <c r="AY87" i="3"/>
  <c r="AY77" i="3"/>
  <c r="AY205" i="3"/>
  <c r="AY315" i="3"/>
  <c r="AY42" i="3"/>
  <c r="CC88" i="3"/>
  <c r="AJ142" i="3"/>
  <c r="AJ115" i="3"/>
  <c r="CA123" i="3"/>
  <c r="CA166" i="3"/>
  <c r="CC166" i="3" s="1"/>
  <c r="CA167" i="3"/>
  <c r="CA192" i="3"/>
  <c r="CC192" i="3" s="1"/>
  <c r="AY40" i="3"/>
  <c r="CC208" i="3"/>
  <c r="AY268" i="3"/>
  <c r="AJ262" i="3"/>
  <c r="AJ302" i="3"/>
  <c r="AY28" i="3"/>
  <c r="AY12" i="3"/>
  <c r="CC12" i="3" s="1"/>
  <c r="CA63" i="3"/>
  <c r="CA373" i="3"/>
  <c r="AY432" i="3"/>
  <c r="CC389" i="3"/>
  <c r="AJ321" i="3"/>
  <c r="CC321" i="3" s="1"/>
  <c r="AY417" i="3"/>
  <c r="CA214" i="3"/>
  <c r="CA120" i="3"/>
  <c r="AJ160" i="3"/>
  <c r="CC160" i="3" s="1"/>
  <c r="AJ186" i="3"/>
  <c r="CC186" i="3" s="1"/>
  <c r="AJ245" i="3"/>
  <c r="CA247" i="3"/>
  <c r="CC247" i="3" s="1"/>
  <c r="AJ120" i="3"/>
  <c r="CA44" i="3"/>
  <c r="AJ134" i="3"/>
  <c r="AY119" i="3"/>
  <c r="CC119" i="3" s="1"/>
  <c r="AY283" i="3"/>
  <c r="CA118" i="3"/>
  <c r="AJ330" i="3"/>
  <c r="AY361" i="3"/>
  <c r="AJ439" i="3"/>
  <c r="CA375" i="3"/>
  <c r="AJ429" i="3"/>
  <c r="CC429" i="3" s="1"/>
  <c r="CC397" i="3"/>
  <c r="AJ432" i="3"/>
  <c r="CA354" i="3"/>
  <c r="AJ153" i="3"/>
  <c r="CC153" i="3" s="1"/>
  <c r="AJ35" i="3"/>
  <c r="CC271" i="3"/>
  <c r="CC309" i="3"/>
  <c r="CC362" i="3"/>
  <c r="AJ69" i="3"/>
  <c r="AJ103" i="3"/>
  <c r="CA152" i="3"/>
  <c r="CA178" i="3"/>
  <c r="CC178" i="3" s="1"/>
  <c r="CA311" i="3"/>
  <c r="AY167" i="3"/>
  <c r="AY233" i="3"/>
  <c r="CC233" i="3" s="1"/>
  <c r="CA297" i="3"/>
  <c r="AJ17" i="3"/>
  <c r="CC289" i="3"/>
  <c r="CC298" i="3"/>
  <c r="AJ305" i="3"/>
  <c r="CC305" i="3" s="1"/>
  <c r="AY98" i="3"/>
  <c r="AY263" i="3"/>
  <c r="CC386" i="3"/>
  <c r="AY347" i="3"/>
  <c r="CC347" i="3" s="1"/>
  <c r="AJ373" i="3"/>
  <c r="CA382" i="3"/>
  <c r="AY398" i="3"/>
  <c r="AY318" i="3"/>
  <c r="CA360" i="3"/>
  <c r="AY426" i="3"/>
  <c r="CA319" i="3"/>
  <c r="AY437" i="3"/>
  <c r="CC437" i="3" s="1"/>
  <c r="CA112" i="3"/>
  <c r="CC112" i="3" s="1"/>
  <c r="AY131" i="3"/>
  <c r="CA269" i="3"/>
  <c r="CC269" i="3" s="1"/>
  <c r="CA276" i="3"/>
  <c r="CC276" i="3" s="1"/>
  <c r="AJ345" i="3"/>
  <c r="CC345" i="3" s="1"/>
  <c r="AY83" i="3"/>
  <c r="CC83" i="3" s="1"/>
  <c r="CC136" i="3"/>
  <c r="CA137" i="3"/>
  <c r="CA227" i="3"/>
  <c r="CC227" i="3" s="1"/>
  <c r="AJ44" i="3"/>
  <c r="CC148" i="3"/>
  <c r="CA207" i="3"/>
  <c r="CC188" i="3"/>
  <c r="CC172" i="3"/>
  <c r="CA16" i="3"/>
  <c r="CA142" i="3"/>
  <c r="AJ315" i="3"/>
  <c r="AJ146" i="3"/>
  <c r="CC256" i="3"/>
  <c r="CC163" i="3"/>
  <c r="AJ431" i="3"/>
  <c r="CA322" i="3"/>
  <c r="AY407" i="3"/>
  <c r="AY320" i="3"/>
  <c r="AJ322" i="3"/>
  <c r="AJ415" i="3"/>
  <c r="AY428" i="3"/>
  <c r="AJ393" i="3"/>
  <c r="AY415" i="3"/>
  <c r="CA441" i="3"/>
  <c r="CC441" i="3" s="1"/>
  <c r="AY394" i="3"/>
  <c r="CC394" i="3" s="1"/>
  <c r="AY433" i="3"/>
  <c r="CC433" i="3" s="1"/>
  <c r="CA402" i="3"/>
  <c r="AJ45" i="3"/>
  <c r="CC45" i="3" s="1"/>
  <c r="CA85" i="3"/>
  <c r="CC113" i="3"/>
  <c r="CA293" i="3"/>
  <c r="CC293" i="3" s="1"/>
  <c r="AJ311" i="3"/>
  <c r="AY147" i="3"/>
  <c r="CC147" i="3" s="1"/>
  <c r="AY30" i="3"/>
  <c r="AY129" i="3"/>
  <c r="CA177" i="3"/>
  <c r="CC177" i="3" s="1"/>
  <c r="AY201" i="3"/>
  <c r="CC201" i="3" s="1"/>
  <c r="AJ288" i="3"/>
  <c r="CC41" i="3"/>
  <c r="AY262" i="3"/>
  <c r="CC151" i="3"/>
  <c r="CA291" i="3"/>
  <c r="CA333" i="3"/>
  <c r="AY390" i="3"/>
  <c r="CC390" i="3" s="1"/>
  <c r="C392" i="3"/>
  <c r="C393" i="3" s="1"/>
  <c r="C394" i="3" s="1"/>
  <c r="C388" i="3"/>
  <c r="C389" i="3" s="1"/>
  <c r="C390" i="3" s="1"/>
  <c r="C391" i="3" s="1"/>
  <c r="CA284" i="3"/>
  <c r="AJ312" i="3"/>
  <c r="CC312" i="3" s="1"/>
  <c r="AY363" i="3"/>
  <c r="CA318" i="3"/>
  <c r="CC135" i="3"/>
  <c r="AY122" i="3"/>
  <c r="CA121" i="3"/>
  <c r="CA206" i="3"/>
  <c r="CA277" i="3"/>
  <c r="CC277" i="3" s="1"/>
  <c r="AJ226" i="3"/>
  <c r="CC226" i="3" s="1"/>
  <c r="CA125" i="3"/>
  <c r="AJ402" i="3"/>
  <c r="AJ435" i="3"/>
  <c r="CC435" i="3" s="1"/>
  <c r="CA40" i="3"/>
  <c r="AY314" i="3"/>
  <c r="CC314" i="3" s="1"/>
  <c r="CA336" i="3"/>
  <c r="CC336" i="3" s="1"/>
  <c r="CC145" i="3"/>
  <c r="AY67" i="3"/>
  <c r="AY93" i="3"/>
  <c r="CC93" i="3" s="1"/>
  <c r="AJ263" i="3"/>
  <c r="AY207" i="3"/>
  <c r="AJ58" i="3"/>
  <c r="CC58" i="3" s="1"/>
  <c r="AY193" i="3"/>
  <c r="CC193" i="3" s="1"/>
  <c r="CA281" i="3"/>
  <c r="CC281" i="3" s="1"/>
  <c r="CA38" i="3"/>
  <c r="CC38" i="3" s="1"/>
  <c r="CA69" i="3"/>
  <c r="CA114" i="3"/>
  <c r="CC114" i="3" s="1"/>
  <c r="CA161" i="3"/>
  <c r="AJ125" i="3"/>
  <c r="AJ249" i="3"/>
  <c r="CC249" i="3" s="1"/>
  <c r="AY326" i="3"/>
  <c r="AY442" i="3"/>
  <c r="CC442" i="3" s="1"/>
  <c r="CA400" i="3"/>
  <c r="CA370" i="3"/>
  <c r="AJ284" i="3"/>
  <c r="AY290" i="3"/>
  <c r="CC290" i="3" s="1"/>
  <c r="AY328" i="3"/>
  <c r="CA340" i="3"/>
  <c r="CC340" i="3" s="1"/>
  <c r="CA30" i="3"/>
  <c r="CA20" i="3"/>
  <c r="CC20" i="3" s="1"/>
  <c r="AY63" i="3"/>
  <c r="AY243" i="3"/>
  <c r="CC243" i="3" s="1"/>
  <c r="AY111" i="3"/>
  <c r="CA278" i="3"/>
  <c r="AY61" i="3"/>
  <c r="CC61" i="3" s="1"/>
  <c r="AJ86" i="3"/>
  <c r="CC86" i="3" s="1"/>
  <c r="CA182" i="3"/>
  <c r="AJ26" i="3"/>
  <c r="AJ111" i="3"/>
  <c r="AY384" i="3"/>
  <c r="CC384" i="3" s="1"/>
  <c r="AJ327" i="3"/>
  <c r="CC327" i="3" s="1"/>
  <c r="AJ413" i="3"/>
  <c r="CA146" i="3"/>
  <c r="AJ203" i="3"/>
  <c r="CC203" i="3" s="1"/>
  <c r="CA279" i="3"/>
  <c r="CC55" i="3"/>
  <c r="AY128" i="3"/>
  <c r="AJ265" i="3"/>
  <c r="CC238" i="3"/>
  <c r="CC39" i="3"/>
  <c r="AY292" i="3"/>
  <c r="AJ361" i="3"/>
  <c r="AY379" i="3"/>
  <c r="CA285" i="3"/>
  <c r="AJ401" i="3"/>
  <c r="AJ300" i="3"/>
  <c r="AY375" i="3"/>
  <c r="AY401" i="3"/>
  <c r="AY365" i="3"/>
  <c r="CA378" i="3"/>
  <c r="AY184" i="3"/>
  <c r="CC184" i="3" s="1"/>
  <c r="AY17" i="3"/>
  <c r="CA65" i="3"/>
  <c r="AJ70" i="3"/>
  <c r="AY197" i="3"/>
  <c r="CA197" i="3"/>
  <c r="AY29" i="3"/>
  <c r="AJ82" i="3"/>
  <c r="AY65" i="3"/>
  <c r="AJ168" i="3"/>
  <c r="CA139" i="3"/>
  <c r="CA292" i="3"/>
  <c r="AY85" i="3"/>
  <c r="CA262" i="3"/>
  <c r="AY31" i="3"/>
  <c r="CA51" i="3"/>
  <c r="CC51" i="3" s="1"/>
  <c r="AY71" i="3"/>
  <c r="AY89" i="3"/>
  <c r="CC89" i="3" s="1"/>
  <c r="AJ139" i="3"/>
  <c r="AJ261" i="3"/>
  <c r="CC261" i="3" s="1"/>
  <c r="AJ264" i="3"/>
  <c r="AY329" i="3"/>
  <c r="CC329" i="3" s="1"/>
  <c r="AY427" i="3"/>
  <c r="CC438" i="3"/>
  <c r="AY354" i="3"/>
  <c r="CA313" i="3"/>
  <c r="CC313" i="3" s="1"/>
  <c r="AJ379" i="3"/>
  <c r="AY353" i="3"/>
  <c r="CC410" i="3"/>
  <c r="CA398" i="3"/>
  <c r="CA432" i="3"/>
  <c r="AY14" i="3"/>
  <c r="CC14" i="3" s="1"/>
  <c r="AY74" i="3"/>
  <c r="AY78" i="3"/>
  <c r="AY91" i="3"/>
  <c r="AY137" i="3"/>
  <c r="AY221" i="3"/>
  <c r="CC221" i="3" s="1"/>
  <c r="AJ234" i="3"/>
  <c r="AJ67" i="3"/>
  <c r="CA274" i="3"/>
  <c r="CA17" i="3"/>
  <c r="CA32" i="3"/>
  <c r="AY120" i="3"/>
  <c r="C378" i="3"/>
  <c r="C379" i="3" s="1"/>
  <c r="C380" i="3" s="1"/>
  <c r="C381" i="3"/>
  <c r="C382" i="3" s="1"/>
  <c r="C383" i="3" s="1"/>
  <c r="CA428" i="3"/>
  <c r="CC440" i="3"/>
  <c r="CA346" i="3"/>
  <c r="CC346" i="3" s="1"/>
  <c r="CC338" i="3"/>
  <c r="AJ319" i="3"/>
  <c r="CC222" i="3" l="1"/>
  <c r="CC133" i="3"/>
  <c r="CC195" i="3"/>
  <c r="CC411" i="3"/>
  <c r="CC206" i="3"/>
  <c r="CC264" i="3"/>
  <c r="CC413" i="3"/>
  <c r="CC320" i="3"/>
  <c r="CC134" i="3"/>
  <c r="CC28" i="3"/>
  <c r="CC359" i="3"/>
  <c r="CC137" i="3"/>
  <c r="CC353" i="3"/>
  <c r="CC87" i="3"/>
  <c r="CC391" i="3"/>
  <c r="CC370" i="3"/>
  <c r="CC78" i="3"/>
  <c r="CC128" i="3"/>
  <c r="CC180" i="3"/>
  <c r="CC257" i="3"/>
  <c r="CC26" i="3"/>
  <c r="CC103" i="3"/>
  <c r="CC229" i="3"/>
  <c r="CC85" i="3"/>
  <c r="CC19" i="3"/>
  <c r="CC149" i="3"/>
  <c r="CC169" i="3"/>
  <c r="CC176" i="3"/>
  <c r="CC32" i="3"/>
  <c r="CC168" i="3"/>
  <c r="CC400" i="3"/>
  <c r="CC326" i="3"/>
  <c r="CC23" i="3"/>
  <c r="CC207" i="3"/>
  <c r="CC167" i="3"/>
  <c r="CC258" i="3"/>
  <c r="CC179" i="3"/>
  <c r="CC77" i="3"/>
  <c r="CC401" i="3"/>
  <c r="CC198" i="3"/>
  <c r="CC282" i="3"/>
  <c r="CC421" i="3"/>
  <c r="CC138" i="3"/>
  <c r="CC120" i="3"/>
  <c r="CC63" i="3"/>
  <c r="CC270" i="3"/>
  <c r="CC127" i="3"/>
  <c r="CC16" i="3"/>
  <c r="CC288" i="3"/>
  <c r="CC187" i="3"/>
  <c r="CC297" i="3"/>
  <c r="CC42" i="3"/>
  <c r="CC60" i="3"/>
  <c r="CC171" i="3"/>
  <c r="CC383" i="3"/>
  <c r="CC412" i="3"/>
  <c r="CC393" i="3"/>
  <c r="CC57" i="3"/>
  <c r="CC300" i="3"/>
  <c r="CC360" i="3"/>
  <c r="CC378" i="3"/>
  <c r="CC214" i="3"/>
  <c r="CC328" i="3"/>
  <c r="CC283" i="3"/>
  <c r="CC40" i="3"/>
  <c r="CC110" i="3"/>
  <c r="CC399" i="3"/>
  <c r="CC102" i="3"/>
  <c r="CC96" i="3"/>
  <c r="CC92" i="3"/>
  <c r="CC242" i="3"/>
  <c r="CC209" i="3"/>
  <c r="CC231" i="3"/>
  <c r="CC372" i="3"/>
  <c r="CC237" i="3"/>
  <c r="CC230" i="3"/>
  <c r="CC124" i="3"/>
  <c r="CC357" i="3"/>
  <c r="CC115" i="3"/>
  <c r="CC98" i="3"/>
  <c r="CC118" i="3"/>
  <c r="CC268" i="3"/>
  <c r="CC50" i="3"/>
  <c r="CC68" i="3"/>
  <c r="CC239" i="3"/>
  <c r="CC121" i="3"/>
  <c r="CC152" i="3"/>
  <c r="CC52" i="3"/>
  <c r="CC67" i="3"/>
  <c r="CC432" i="3"/>
  <c r="CC427" i="3"/>
  <c r="CC122" i="3"/>
  <c r="CC291" i="3"/>
  <c r="CC407" i="3"/>
  <c r="CC335" i="3"/>
  <c r="CC91" i="3"/>
  <c r="CC265" i="3"/>
  <c r="CC182" i="3"/>
  <c r="CC245" i="3"/>
  <c r="CC417" i="3"/>
  <c r="CC348" i="3"/>
  <c r="CC232" i="3"/>
  <c r="CC376" i="3"/>
  <c r="CC157" i="3"/>
  <c r="CC343" i="3"/>
  <c r="CC191" i="3"/>
  <c r="CC107" i="3"/>
  <c r="CC174" i="3"/>
  <c r="CC234" i="3"/>
  <c r="CC333" i="3"/>
  <c r="CC194" i="3"/>
  <c r="CC29" i="3"/>
  <c r="CC156" i="3"/>
  <c r="CC365" i="3"/>
  <c r="CC62" i="3"/>
  <c r="CC274" i="3"/>
  <c r="CC161" i="3"/>
  <c r="CC363" i="3"/>
  <c r="CC164" i="3"/>
  <c r="CC37" i="3"/>
  <c r="CC379" i="3"/>
  <c r="CC302" i="3"/>
  <c r="CC382" i="3"/>
  <c r="CC330" i="3"/>
  <c r="CC44" i="3"/>
  <c r="CC402" i="3"/>
  <c r="CC311" i="3"/>
  <c r="CC34" i="3"/>
  <c r="CC82" i="3"/>
  <c r="CC428" i="3"/>
  <c r="CC74" i="3"/>
  <c r="CC70" i="3"/>
  <c r="CC111" i="3"/>
  <c r="CC205" i="3"/>
  <c r="CC375" i="3"/>
  <c r="CC322" i="3"/>
  <c r="CC31" i="3"/>
  <c r="CC65" i="3"/>
  <c r="CC426" i="3"/>
  <c r="CC197" i="3"/>
  <c r="CC35" i="3"/>
  <c r="CC408" i="3"/>
  <c r="CC319" i="3"/>
  <c r="CC354" i="3"/>
  <c r="CC285" i="3"/>
  <c r="CC431" i="3"/>
  <c r="CC361" i="3"/>
  <c r="CC123" i="3"/>
  <c r="CC108" i="3"/>
  <c r="CC292" i="3"/>
  <c r="CC131" i="3"/>
  <c r="CC159" i="3"/>
  <c r="CC129" i="3"/>
  <c r="CC142" i="3"/>
  <c r="CC30" i="3"/>
  <c r="CC352" i="3"/>
  <c r="CC17" i="3"/>
  <c r="CC284" i="3"/>
  <c r="CC415" i="3"/>
  <c r="CC262" i="3"/>
  <c r="CC69" i="3"/>
  <c r="CC56" i="3"/>
  <c r="CC398" i="3"/>
  <c r="CC263" i="3"/>
  <c r="CC373" i="3"/>
  <c r="CC439" i="3"/>
  <c r="CC146" i="3"/>
  <c r="CC125" i="3"/>
  <c r="CC266" i="3"/>
  <c r="CC71" i="3"/>
  <c r="E17" i="3"/>
  <c r="CC139" i="3"/>
  <c r="C384" i="3"/>
  <c r="C385" i="3" s="1"/>
  <c r="C386" i="3" l="1"/>
  <c r="E19" i="3"/>
  <c r="E20" i="3" l="1"/>
  <c r="E22" i="3" s="1"/>
  <c r="E23" i="3" l="1"/>
  <c r="E26" i="3" s="1"/>
  <c r="E27" i="3" l="1"/>
  <c r="E28" i="3" s="1"/>
  <c r="E29" i="3" s="1"/>
  <c r="E30" i="3" s="1"/>
  <c r="E31" i="3" s="1"/>
  <c r="E32" i="3" s="1"/>
  <c r="E33" i="3"/>
  <c r="E34" i="3" l="1"/>
  <c r="E37" i="3" s="1"/>
  <c r="E35" i="3" l="1"/>
  <c r="E36" i="3" s="1"/>
  <c r="E38" i="3" l="1"/>
  <c r="E39" i="3" s="1"/>
  <c r="E40" i="3" s="1"/>
  <c r="E41" i="3" s="1"/>
  <c r="E42" i="3" s="1"/>
  <c r="E44" i="3" s="1"/>
  <c r="E45" i="3" s="1"/>
  <c r="E46" i="3" s="1"/>
  <c r="E47" i="3" l="1"/>
  <c r="E48" i="3"/>
  <c r="E50" i="3" l="1"/>
  <c r="E51" i="3" s="1"/>
  <c r="E52" i="3" s="1"/>
  <c r="E55" i="3" s="1"/>
  <c r="E56" i="3" s="1"/>
  <c r="E57" i="3" s="1"/>
  <c r="E58" i="3" s="1"/>
  <c r="E60" i="3" s="1"/>
  <c r="E61" i="3" s="1"/>
  <c r="E62" i="3" s="1"/>
  <c r="E63" i="3" s="1"/>
  <c r="E65" i="3" s="1"/>
  <c r="E66" i="3" s="1"/>
  <c r="E67" i="3" s="1"/>
  <c r="E68" i="3" s="1"/>
  <c r="E69" i="3" s="1"/>
  <c r="E70" i="3" s="1"/>
  <c r="E71" i="3" s="1"/>
  <c r="E74" i="3" s="1"/>
  <c r="E75" i="3" s="1"/>
  <c r="E77" i="3" s="1"/>
  <c r="E78" i="3" s="1"/>
  <c r="E79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5" i="3" s="1"/>
  <c r="E96" i="3" s="1"/>
  <c r="E97" i="3" s="1"/>
  <c r="E98" i="3" s="1"/>
  <c r="E99" i="3" s="1"/>
  <c r="E101" i="3" s="1"/>
  <c r="E102" i="3" s="1"/>
  <c r="E103" i="3" s="1"/>
  <c r="E107" i="3" s="1"/>
  <c r="E108" i="3" s="1"/>
  <c r="E109" i="3" s="1"/>
  <c r="E110" i="3" s="1"/>
  <c r="E111" i="3" s="1"/>
  <c r="E112" i="3" s="1"/>
  <c r="E113" i="3" s="1"/>
  <c r="E114" i="3" s="1"/>
  <c r="E115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5" i="3" s="1"/>
  <c r="E146" i="3" s="1"/>
  <c r="E147" i="3" s="1"/>
  <c r="E148" i="3" s="1"/>
  <c r="E149" i="3" s="1"/>
  <c r="E151" i="3" s="1"/>
  <c r="E152" i="3" s="1"/>
  <c r="E153" i="3" s="1"/>
  <c r="E154" i="3" s="1"/>
  <c r="E156" i="3" s="1"/>
  <c r="E157" i="3" s="1"/>
  <c r="E158" i="3" s="1"/>
  <c r="E159" i="3" s="1"/>
  <c r="E160" i="3" s="1"/>
  <c r="E161" i="3" s="1"/>
  <c r="E163" i="3" s="1"/>
  <c r="E164" i="3" s="1"/>
  <c r="E165" i="3" s="1"/>
  <c r="E166" i="3" s="1"/>
  <c r="E167" i="3" s="1"/>
  <c r="E168" i="3" l="1"/>
  <c r="E169" i="3"/>
  <c r="E171" i="3"/>
  <c r="E172" i="3" s="1"/>
  <c r="E173" i="3" s="1"/>
  <c r="E174" i="3" s="1"/>
  <c r="E176" i="3" s="1"/>
  <c r="E177" i="3" s="1"/>
  <c r="E178" i="3" s="1"/>
  <c r="E179" i="3" s="1"/>
  <c r="E180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l="1"/>
  <c r="E193" i="3" s="1"/>
  <c r="E194" i="3" l="1"/>
  <c r="E195" i="3" s="1"/>
  <c r="E197" i="3" s="1"/>
  <c r="E198" i="3" s="1"/>
  <c r="E199" i="3" s="1"/>
  <c r="E201" i="3" s="1"/>
  <c r="E202" i="3" s="1"/>
  <c r="E203" i="3" s="1"/>
  <c r="E205" i="3" s="1"/>
  <c r="E206" i="3" s="1"/>
  <c r="E207" i="3" s="1"/>
  <c r="E208" i="3" s="1"/>
  <c r="E209" i="3" s="1"/>
  <c r="E212" i="3" s="1"/>
  <c r="E214" i="3" s="1"/>
  <c r="E215" i="3" s="1"/>
  <c r="E219" i="3" s="1"/>
  <c r="E221" i="3" s="1"/>
  <c r="E222" i="3" s="1"/>
  <c r="E223" i="3" s="1"/>
  <c r="E226" i="3" s="1"/>
  <c r="E227" i="3" s="1"/>
  <c r="E228" i="3" s="1"/>
  <c r="E229" i="3" s="1"/>
  <c r="E230" i="3" s="1"/>
  <c r="E231" i="3" s="1"/>
  <c r="E232" i="3" s="1"/>
  <c r="E233" i="3" s="1"/>
  <c r="E234" i="3" s="1"/>
  <c r="E236" i="3" s="1"/>
  <c r="E237" i="3" s="1"/>
  <c r="E238" i="3" s="1"/>
  <c r="E239" i="3" s="1"/>
  <c r="E242" i="3" s="1"/>
  <c r="E243" i="3" s="1"/>
  <c r="E244" i="3" s="1"/>
  <c r="E245" i="3" s="1"/>
  <c r="E247" i="3" s="1"/>
  <c r="E248" i="3" s="1"/>
  <c r="E249" i="3" s="1"/>
  <c r="E250" i="3" s="1"/>
  <c r="E252" i="3" s="1"/>
  <c r="E253" i="3" s="1"/>
  <c r="E254" i="3" s="1"/>
  <c r="E256" i="3" s="1"/>
  <c r="E257" i="3" s="1"/>
  <c r="E258" i="3" s="1"/>
  <c r="E261" i="3" s="1"/>
  <c r="E262" i="3" s="1"/>
  <c r="E265" i="3" l="1"/>
  <c r="E263" i="3"/>
  <c r="E266" i="3" l="1"/>
  <c r="E264" i="3"/>
  <c r="E268" i="3" l="1"/>
  <c r="E269" i="3" s="1"/>
  <c r="E270" i="3" s="1"/>
  <c r="E271" i="3" s="1"/>
  <c r="E274" i="3" s="1"/>
  <c r="E276" i="3" s="1"/>
  <c r="E277" i="3" s="1"/>
  <c r="E280" i="3" s="1"/>
  <c r="E281" i="3" s="1"/>
  <c r="E282" i="3" s="1"/>
  <c r="E283" i="3" s="1"/>
  <c r="E284" i="3" s="1"/>
  <c r="E285" i="3" s="1"/>
  <c r="E286" i="3" s="1"/>
  <c r="E288" i="3" s="1"/>
  <c r="E289" i="3" s="1"/>
  <c r="E290" i="3" s="1"/>
  <c r="E291" i="3" s="1"/>
  <c r="E292" i="3" s="1"/>
  <c r="E293" i="3" s="1"/>
  <c r="E295" i="3" s="1"/>
  <c r="E296" i="3" s="1"/>
  <c r="E297" i="3" s="1"/>
  <c r="E298" i="3" s="1"/>
  <c r="E299" i="3" s="1"/>
  <c r="E300" i="3" s="1"/>
  <c r="E302" i="3" s="1"/>
  <c r="E305" i="3" l="1"/>
  <c r="E303" i="3" l="1"/>
  <c r="E304" i="3" s="1"/>
  <c r="E306" i="3" l="1"/>
  <c r="E307" i="3" s="1"/>
  <c r="E309" i="3" s="1"/>
  <c r="E310" i="3" s="1"/>
  <c r="E311" i="3" s="1"/>
  <c r="E312" i="3" s="1"/>
  <c r="E313" i="3" s="1"/>
  <c r="E314" i="3" s="1"/>
  <c r="E317" i="3" s="1"/>
  <c r="E319" i="3" s="1"/>
  <c r="E320" i="3" s="1"/>
  <c r="E321" i="3" s="1"/>
  <c r="E322" i="3" s="1"/>
  <c r="E326" i="3" s="1"/>
  <c r="E327" i="3" s="1"/>
  <c r="E328" i="3" s="1"/>
  <c r="E329" i="3" s="1"/>
  <c r="E330" i="3" s="1"/>
  <c r="E333" i="3" s="1"/>
  <c r="E334" i="3" s="1"/>
  <c r="E335" i="3" s="1"/>
  <c r="E336" i="3" s="1"/>
  <c r="E337" i="3" s="1"/>
  <c r="E338" i="3" s="1"/>
  <c r="E340" i="3" s="1"/>
  <c r="E343" i="3" s="1"/>
  <c r="E344" i="3" s="1"/>
  <c r="E345" i="3" s="1"/>
  <c r="E346" i="3" s="1"/>
  <c r="E347" i="3" s="1"/>
  <c r="E348" i="3" s="1"/>
  <c r="E352" i="3" s="1"/>
  <c r="E353" i="3" s="1"/>
  <c r="E354" i="3" s="1"/>
  <c r="E355" i="3" s="1"/>
  <c r="E356" i="3" s="1"/>
  <c r="E357" i="3" s="1"/>
  <c r="E359" i="3" s="1"/>
  <c r="E360" i="3" s="1"/>
  <c r="E361" i="3" s="1"/>
  <c r="E362" i="3" s="1"/>
  <c r="E363" i="3" s="1"/>
  <c r="E364" i="3" s="1"/>
  <c r="E365" i="3" s="1"/>
  <c r="E368" i="3" s="1"/>
  <c r="E369" i="3" s="1"/>
  <c r="E370" i="3" s="1"/>
  <c r="E372" i="3" s="1"/>
  <c r="E373" i="3" s="1"/>
  <c r="E375" i="3" s="1"/>
  <c r="E376" i="3" s="1"/>
  <c r="E377" i="3" s="1"/>
  <c r="E378" i="3" s="1"/>
  <c r="E379" i="3" s="1"/>
  <c r="E380" i="3" s="1"/>
  <c r="E381" i="3" s="1"/>
  <c r="E382" i="3" s="1"/>
  <c r="E383" i="3" s="1"/>
  <c r="E384" i="3" s="1"/>
  <c r="E385" i="3" s="1"/>
  <c r="E386" i="3" s="1"/>
  <c r="E389" i="3" s="1"/>
  <c r="E390" i="3" s="1"/>
  <c r="E391" i="3" s="1"/>
  <c r="E393" i="3" s="1"/>
  <c r="E394" i="3" s="1"/>
  <c r="E397" i="3" s="1"/>
  <c r="E398" i="3" s="1"/>
  <c r="E399" i="3" s="1"/>
  <c r="E400" i="3" s="1"/>
  <c r="E401" i="3" s="1"/>
  <c r="E402" i="3" s="1"/>
  <c r="E403" i="3" s="1"/>
  <c r="E404" i="3" s="1"/>
  <c r="E405" i="3" s="1"/>
  <c r="E407" i="3" s="1"/>
  <c r="E408" i="3" s="1"/>
  <c r="E409" i="3" s="1"/>
  <c r="E410" i="3" s="1"/>
  <c r="E411" i="3" s="1"/>
  <c r="E412" i="3" s="1"/>
  <c r="E413" i="3" s="1"/>
  <c r="E414" i="3" s="1"/>
  <c r="E415" i="3" s="1"/>
  <c r="E417" i="3" s="1"/>
  <c r="E421" i="3" s="1"/>
  <c r="E422" i="3" s="1"/>
  <c r="E424" i="3" s="1"/>
  <c r="E426" i="3" s="1"/>
  <c r="E427" i="3" s="1"/>
  <c r="E428" i="3" s="1"/>
  <c r="E429" i="3" s="1"/>
  <c r="E430" i="3" s="1"/>
  <c r="E431" i="3" s="1"/>
  <c r="E432" i="3" s="1"/>
  <c r="E433" i="3" s="1"/>
  <c r="E434" i="3" s="1"/>
  <c r="E435" i="3" s="1"/>
  <c r="E437" i="3" s="1"/>
  <c r="E438" i="3" s="1"/>
  <c r="E439" i="3" s="1"/>
  <c r="E440" i="3" s="1"/>
  <c r="E441" i="3" s="1"/>
  <c r="E442" i="3" s="1"/>
  <c r="E443" i="3" s="1"/>
</calcChain>
</file>

<file path=xl/comments1.xml><?xml version="1.0" encoding="utf-8"?>
<comments xmlns="http://schemas.openxmlformats.org/spreadsheetml/2006/main">
  <authors>
    <author>emehu</author>
  </authors>
  <commentList>
    <comment ref="F5" authorId="0" shapeId="0">
      <text>
        <r>
          <rPr>
            <sz val="8"/>
            <color indexed="81"/>
            <rFont val="Tahoma"/>
            <family val="2"/>
          </rPr>
          <t xml:space="preserve">
ENTRER LE NOM DE L'ENTREPRISE EN TOUTES LETTRES
</t>
        </r>
      </text>
    </comment>
  </commentList>
</comments>
</file>

<file path=xl/sharedStrings.xml><?xml version="1.0" encoding="utf-8"?>
<sst xmlns="http://schemas.openxmlformats.org/spreadsheetml/2006/main" count="1569" uniqueCount="451">
  <si>
    <t>Fourniture et pose vitrage feuilleté à deux composants verriers clair de 6,8 mm d'épaisseur</t>
  </si>
  <si>
    <t>Fourniture et pose vitrage feuilleté à deux composants verriers clair de 8,8 mm d'épaisseur</t>
  </si>
  <si>
    <t>Fourniture et pose vitrage feuilleté à deux composants verriers bronze de 6,8 mm d'épaisseur</t>
  </si>
  <si>
    <t>Fourniture et pose vitrage feuilleté à deux composants verriers bronze de 8,8 mm d'épaisseur</t>
  </si>
  <si>
    <t>Vitrage isolant</t>
  </si>
  <si>
    <t>Fourniture et pose vitrage isolant en glace clair de 8/6/4 y compris joints</t>
  </si>
  <si>
    <t>Fourniture et pose vitrage isolant en glace clair de 8/6/5 y compris joints</t>
  </si>
  <si>
    <t>Fourniture et pose vitrage isolant en glace clair de 8/6/6 y compris joints</t>
  </si>
  <si>
    <t>ENTREPRISE</t>
  </si>
  <si>
    <t>Location journalière de baraque de chantier</t>
  </si>
  <si>
    <t>Serrure anti-panique avec fermeture verticale à pêne haut et bas basculants pour porte 1 vantail, barre horizontale, commande par béquille extérieure, condamnation à clé</t>
  </si>
  <si>
    <t>N° Bordereau</t>
  </si>
  <si>
    <t>,</t>
  </si>
  <si>
    <t>Branchement électrique de chantier, tout compris avec démarches auprès sociétés concessionnaires (armoire de chantier à moins de 100 m de la source )</t>
  </si>
  <si>
    <t>Clôture de chantier en panneaux grillagés voie Ht 2,00 compris pose et dépose</t>
  </si>
  <si>
    <t>Bouchements et reprises</t>
  </si>
  <si>
    <t xml:space="preserve">Bouchements </t>
  </si>
  <si>
    <t>Bouchement de scellements</t>
  </si>
  <si>
    <t>Reprises</t>
  </si>
  <si>
    <t xml:space="preserve">Reprise de feuillure </t>
  </si>
  <si>
    <t>Reprise d'enduit</t>
  </si>
  <si>
    <t>Majoration pour reprise d'enduit en plafond</t>
  </si>
  <si>
    <t>Bouchement de trou jusqu'à 5 cm</t>
  </si>
  <si>
    <t>Protection par film plastique comprenant l'installation et l'évacuation après usage</t>
  </si>
  <si>
    <t>Travaux communs</t>
  </si>
  <si>
    <t>Travaux à l'heure</t>
  </si>
  <si>
    <t>Travaux préparatoires</t>
  </si>
  <si>
    <t>Installations de chantier</t>
  </si>
  <si>
    <t>un</t>
  </si>
  <si>
    <t>Protections et préparations diverses</t>
  </si>
  <si>
    <t xml:space="preserve">Bâchage en toile </t>
  </si>
  <si>
    <t>Échafaudage roulant</t>
  </si>
  <si>
    <t>Dépose de menuiserie et évacuation aux D.P.</t>
  </si>
  <si>
    <t>Prestations</t>
  </si>
  <si>
    <t>Protection de baie par polyane sur ossature bois - Suivant la surface en tableau</t>
  </si>
  <si>
    <t>Échafaudages</t>
  </si>
  <si>
    <t>Fourniture et pose vitrage isolant en glace clair de 10/6/4 y compris joints</t>
  </si>
  <si>
    <t>Fourniture et pose vitrage isolant en glace clair de 10/6/5 y compris joints</t>
  </si>
  <si>
    <t>Fourniture et pose vitrage isolant en glace clair de 10/6/6 y compris joints</t>
  </si>
  <si>
    <t>Fourniture et pose vitrage isolant en glace clair de 8 et face feuilleté clair de 10,8  y compris joints</t>
  </si>
  <si>
    <t>Signalisation (pour la durée des travaux)</t>
  </si>
  <si>
    <t>he</t>
  </si>
  <si>
    <t>ml</t>
  </si>
  <si>
    <t>jr</t>
  </si>
  <si>
    <t>Serrure anti-panique pour porte à 2 vantaux, 1 à fermeture horizontale, 1 à pêne haut et bas basculants, barre horizontale, commande par béquille extérieure, condamnation à clé</t>
  </si>
  <si>
    <t>Arrêts et butoirs</t>
  </si>
  <si>
    <t>Mise en place arrêt de porte automatique à pédale en aluminium</t>
  </si>
  <si>
    <t xml:space="preserve">Butoir de porte en caoutchouc et laiton à visser </t>
  </si>
  <si>
    <t>Butoir de porte mural à balustre</t>
  </si>
  <si>
    <t>Ferme porte à frein hydraulique bras compris taille 2 ou 3</t>
  </si>
  <si>
    <t>Ferme porte à frein hydraulique bras compris taille 2/4 fixations invisibles 2 vitesses de réglage agréé CF</t>
  </si>
  <si>
    <t>Ferme porte à frein hydraulique bras anti-vandalisme, force 2/4, fixations invisibles 2 vitesses de réglage agréé CF</t>
  </si>
  <si>
    <t>Ferme porte à ressort</t>
  </si>
  <si>
    <t xml:space="preserve">Majoration pour bras à fusible </t>
  </si>
  <si>
    <t xml:space="preserve">Remplacement ou mise en place de joint d'étanchéité en caoutchouc polymérisée </t>
  </si>
  <si>
    <t xml:space="preserve">Remplacement de paumelle </t>
  </si>
  <si>
    <t>Remplacement de gâche ou de conduit de crémone</t>
  </si>
  <si>
    <t>Dépose</t>
  </si>
  <si>
    <t>P.U. (en lettres)</t>
  </si>
  <si>
    <t xml:space="preserve"> Vitrerie - miroiterie</t>
  </si>
  <si>
    <t>Vitrages</t>
  </si>
  <si>
    <t xml:space="preserve">Dépose de vitrage </t>
  </si>
  <si>
    <t xml:space="preserve">Dépose de vitrage dans parclose </t>
  </si>
  <si>
    <t>Dépose de vitrage avec parcloses</t>
  </si>
  <si>
    <t>Simple vitrage à double masticage</t>
  </si>
  <si>
    <t>Fourniture et pose glace claire de 3 mm d'épaisseur</t>
  </si>
  <si>
    <t>Fourniture et pose glace claire de 4 mm d'épaisseur</t>
  </si>
  <si>
    <t>Simple vitrage sous parclose</t>
  </si>
  <si>
    <t>Fourniture et pose glace claire de 6 mm d'épaisseur</t>
  </si>
  <si>
    <t>Fourniture et pose verre uni armé, maille de 25 mm de 6 mm d'épaisseur</t>
  </si>
  <si>
    <t>Fourniture et pose verre uni armé, maille de 12,5 mm de 6 mm d'épaisseur</t>
  </si>
  <si>
    <t>Fourniture et pose vitrage feuilleté à deux composants verriers clair de 4,4 mm d'épaisseur</t>
  </si>
  <si>
    <t>Monteur qualifié</t>
  </si>
  <si>
    <t>Aide monteur (manœuvre)</t>
  </si>
  <si>
    <t>Chef monteur (chef d'équipe)</t>
  </si>
  <si>
    <t>Location journalière d'un feu tricolore  télécommandé</t>
  </si>
  <si>
    <t>Installation et repliement d'un échafaudage roulant 2,25 m x 0,65 m x 4,10 m</t>
  </si>
  <si>
    <t>Location journalière d'un échafaudage roulant 2,25 m x 0,65 m x 4,10 m</t>
  </si>
  <si>
    <t>Installation et repliement d'un échafaudage roulant 3,00 m x 0,85 m x 4,10 m</t>
  </si>
  <si>
    <t>Location journalière d'un échafaudage roulant 3,00 m x 0,85 m x 4,10 m</t>
  </si>
  <si>
    <t xml:space="preserve">Dépose de vantail de porte sans réemploi, y compris dégondage, manutention et 3 fiches sur dormants </t>
  </si>
  <si>
    <t>Dépose de vantail de fenêtre sans réemploi, y compris dégondage, manutention et 2 paumelles</t>
  </si>
  <si>
    <t>Dépose de vantail de fenêtre sans réemploi, y compris dégondage, manutention et 2 fiches sur dormants</t>
  </si>
  <si>
    <t>Dépose de vantail de fenêtre sans réemploi, y compris dégondage, manutention et 3 fiches sur dormants</t>
  </si>
  <si>
    <t xml:space="preserve">Dépose d'huisserie sans réemploi, compris manutention et descellement </t>
  </si>
  <si>
    <t xml:space="preserve">Dépose des bâtis ou dormants sans réemploi, compris manutention et descellement </t>
  </si>
  <si>
    <t xml:space="preserve">Dépose des habillages ou plinthes sans réemploi, compris manutention </t>
  </si>
  <si>
    <t>Dépose de volets 1 vantail comprenant descellement des gonds et manutention</t>
  </si>
  <si>
    <t>Dépose de volets 2 vantaux comprenant descellement des gonds et manutention</t>
  </si>
  <si>
    <t>Révision 2 vantaux de croisée avec paumelles comprenant dégondage des vantaux, mise en jeu, huilage et révision de la crémone, et regondage</t>
  </si>
  <si>
    <t>Révision 1 vantail de porte-croisée avec paumelles comprenant dégondage des vantaux, mise en jeu, huilage et révision de la crémone, et regondage</t>
  </si>
  <si>
    <t>Révision 2 vantaux de porte-croisée avec paumelles comprenant dégondage des vantaux, mise en jeu, huilage et révision de la crémone, et regondage</t>
  </si>
  <si>
    <t>Remplacement d'une équerre</t>
  </si>
  <si>
    <t>Remplacement ou mise en place d'un joint de battement pour porte va et vient</t>
  </si>
  <si>
    <t>Remplacement ou mise en place d'un joint de calfeutrement en caoutchouc (adhésif)</t>
  </si>
  <si>
    <t>Remplacement ou mise en place d'un anti-pince doigts en caoutchouc côté serrure</t>
  </si>
  <si>
    <t xml:space="preserve">Remplacement ou mise en place de bandes intumescentes rigides </t>
  </si>
  <si>
    <t>Remplacement ou mise en place de bandes intumescentes souples</t>
  </si>
  <si>
    <t>Remplacement ou mise en place de joints tubulaire silicone</t>
  </si>
  <si>
    <t xml:space="preserve">Remplacement ou mise en place de joint PVC sur dormant </t>
  </si>
  <si>
    <t>Remplacement ou mise en place de joint Caoutchouc sur dormant</t>
  </si>
  <si>
    <t>Application d'un joint d'étanchéité en caoutchouc pâteux polymérisé qui épouse exactement les dimensions du vide. Application après mise en jeu et révision prévues aux ouvrages précédents, et après peinture</t>
  </si>
  <si>
    <t>Recoupement de porte par vantail</t>
  </si>
  <si>
    <t>Echelle à crinoline</t>
  </si>
  <si>
    <t>Menuiseries métalliques</t>
  </si>
  <si>
    <t>Dépose et entretien des menuiseries métalliques</t>
  </si>
  <si>
    <t>Révision et réparation de châssis et portes métalliques</t>
  </si>
  <si>
    <t>Remplacement d'un arrêt de châssis</t>
  </si>
  <si>
    <t>Refixation de parcloses conservées, par vantail</t>
  </si>
  <si>
    <t>Remplacement des parcloses par des profilés métalliques, compris fixation et impression antirouille</t>
  </si>
  <si>
    <t>Remplacement de crémone en applique</t>
  </si>
  <si>
    <t>Portes métalliques y compris peinture impression antirouille</t>
  </si>
  <si>
    <t>Porte métal 0,90 x 2,10 m avec bâti cornière 45 x 30 x 4 mm, ouvrant avec ossature en profilés et remplissage tôle acier 20/10è une face, fermeture par pêne dormant et 1/2 tour , manœuvre par béquille double , couche antirouille sur l'ensemble</t>
  </si>
  <si>
    <t>Porte métal 1,00 x 2,10 m avec bâti cornière 45 x 30 x 4 mm, ouvrant avec ossature en profilés et remplissage tôle acier 20/10è une face, fermeture par pêne dormant et 1/2 tour , manœuvre par béquille double , couche antirouille sur l'ensemble</t>
  </si>
  <si>
    <t>Porte métal 1,40 x 2,10 m avec bâti cornière 45 x 30 x 4 mm, 2 vantaux avec ossature en profilés et remplissage tôle acier 20/10è une face, fermeture par pêne dormant et 1/2 tour, arrêt haut et bas par verrou à bascule, manœuvre par béquille double , couche antirouille sur l'ensemble</t>
  </si>
  <si>
    <t>Porte métal 1,60 x 2,10 m avec bâti cornière 45 x 30 x 4 mm, 2 vantaux avec ossature en profilés et remplissage tôle acier 20/10è une face, fermeture par pêne dormant et 1/2 tour, arrêt haut et bas par verrou à bascule, manœuvre par béquille double , couche antirouille sur l'ensemble</t>
  </si>
  <si>
    <t>Porte métal 1,80 x 2,10 m avec bâti cornière 45 x 30 x 4 mm, 2 vantaux avec ossature en profilés et remplissage tôle acier 20/10è une face, fermeture par pêne dormant et 1/2 tour, arrêt haut et bas par verrou à bascule, manœuvre par béquille double , couche antirouille sur l'ensemble</t>
  </si>
  <si>
    <t>Portes métalliques remplissage tôle 2 faces</t>
  </si>
  <si>
    <t>Porte métal 0,90 x 2,10 m avec bâti cornière 45 x 30 x 4 mm, ouvrant avec ossature en profilés et tôle liée, remplissage tôle acier 20/10è deux face, fermeture par serrure à larder pêne dormant et 1/2 tour, manœuvre par béquille double, couche antirouille sur l'ensemble</t>
  </si>
  <si>
    <t>Porte métal 1,40 x 2,10 m avec bâti cornière 45 x 30 x 4 mm, 2 ouvrant avec ossature en profilés et tôle liée, remplissage tôle acier 20/10è deux face, fermeture par serrure à larder pêne dormant et 1/2 tour, manœuvre par béquille double, 2 verrous à bascule, couche antirouille sur l'ensemble</t>
  </si>
  <si>
    <t>Porte métal 1,60 x 2,10 m avec bâti cornière 45 x 30 x 4 mm, 2 ouvrant avec ossature en profilés et tôle liée, remplissage tôle acier 20/10è deux face, fermeture par serrure à larder pêne dormant et 1/2 tour, manœuvre par béquille double, 2 verrous à bascule, couche antirouille sur l'ensemble</t>
  </si>
  <si>
    <t>Porte métal 1,80 x 2,10 m avec bâti cornière 45 x 30 x 4 mm, 2 ouvrant avec ossature en profilés et tôle liée,  emplissage tôle acier 20/10è deux face, fermeture par serrure à larder pêne dormant et 1/2 tour, manœuvre par béquille double, 2 verrous à bascule, couche antirouille sur l'ensemble</t>
  </si>
  <si>
    <t>Portes métalliques coupe-feu</t>
  </si>
  <si>
    <t>Bloc porte REI 60 (C/F 1h00) à 1 vantail de 0,90 x 2,025 m; bâti en profilés électrozingués, ouvrant ép. 57 mm, à cadre rigide , âme isolante entre deux tôles électrozinguée, ferrage par 3 paumelles, 1 serrure à larder, couche antirouille sur l'ensemble</t>
  </si>
  <si>
    <t>Bloc porte de 1,40 x 2,025 m, REI 60 (C/F 1h00) à 2 vantaux ; bâti en profilés électrozingués, ouvrant ép. 57 mm, à cadre rigide , âme isolante entre deux tôles électrozinguée, ferrage par 3 paumelles, 1 serrure à larder, 2 verrous à bascule, couche antirouille sur l'ensemble</t>
  </si>
  <si>
    <t>Bloc porte de 1,60 x 2,025 m, REI 60 (C/F 1h00) à 2 vantaux ; bâti en profilés électrozingués, ouvrant ép. 57 mm, à cadre rigide , âme isolante entre deux tôles électrozinguée, ferrage par 3 paumelles, 1 serrure à larder, 2 verrous à bascule, couche antirouille sur l'ensemble</t>
  </si>
  <si>
    <t>Bloc porte REI 120 (C/F 2h00) à 1 vantail de 0,90 x 2,025 m; bâti en profilés électrozingués, ouvrant ép. 57 mm, à cadre rigide , âme isolante entre deux tôles électrozinguée, ferrage par 3 paumelles, 1 serrure à larder, couche antirouille sur l'ensemble</t>
  </si>
  <si>
    <t>Bloc porte à 2 vantaux , REI 120 (C/F 2h00) de 1,40 x 2,025 m; bâti en profilés électrozingués, ouvrant ép. 57 mm, à cadre rigide , âme isolante entre deux tôles électrozinguée, ferrage par 3 paumelles, 1 serrure à larder, 2 verrous à bascule, couche antirouille sur l'ensemble</t>
  </si>
  <si>
    <t>Bloc porte à 2 vantaux, REI 120 (C/F 2h00) de 1,60 x 2,025 m; bâti en profilés électrozingués, ouvrant ép. 57 mm, à cadre rigide , âme isolante entre deux tôles électrozinguée, ferrage par 3 paumelles, 1 serrure à larder, 2 verrous à bascule, couche antirouille sur l'ensemble</t>
  </si>
  <si>
    <t>Porte pour local EDF</t>
  </si>
  <si>
    <t>Porte 1 vantail 0,85 x 2,03 m du commerce avec huisserie en profilé acier galvanisé 3 mm, vantail en tôle emboutie de 20/10è galvanisée avec poignée fixe soudée, serrure de sûreté</t>
  </si>
  <si>
    <t>Porte 2 vantaux 1,64 x 2,03 m du commerce avec huisserie en profilé acier galvanisé 3 mm, vantail en tôle emboutie de 20/10è galvanisée avec poignée fixe soudée, serrure de sûreté et verrous baïonnette haut et bas</t>
  </si>
  <si>
    <t>Porte 1 vantail 1,13 x 2,13 m du commerce avec huisserie en profilé acier galvanisé 3 mm, vantail en tôle emboutie de 30/10è galvanisée avec poignée fixe soudée, serrure de sûreté</t>
  </si>
  <si>
    <t>Porte 1 vantail 2,20 x 2,13 m du commerce avec huisserie en profilé acier galvanisé 3 mm, vantail en tôle emboutie de 30/10è galvanisée avec poignée fixe soudée, serrure de sûreté et verrous baïonnette haut et bas</t>
  </si>
  <si>
    <t>Majoration pour porte métalliques</t>
  </si>
  <si>
    <t>Majoration pour fermeture anti panique à barre horizontale commande par béquille extérieure, condamnation par clé, sur porte un vantail fermeture horizontale</t>
  </si>
  <si>
    <t>Majoration pour fermeture anti panique à barre horizontale commande par béquille extérieure, condamnation par clé, sur porte un vantail fermeture verticale à pêne haut et bas</t>
  </si>
  <si>
    <t>Majoration pour fermeture anti panique à barre horizontale commande par béquille extérieure, condamnation par clé, sur porte deux vantaux fermeture verticale à pêne haut et bas</t>
  </si>
  <si>
    <t>Majoration pour fermeture anti-panique modèle coup de poing pour porte de chaufferie 1 vantail, commande par béquille extérieure, condamnation par clé</t>
  </si>
  <si>
    <t>Majoration par ferme porte hydraulique n°5</t>
  </si>
  <si>
    <t>Serrures en fourniture et pose</t>
  </si>
  <si>
    <t xml:space="preserve">Serrure à pêne dormant à larder étroite pour menuiserie métallique, avec cylindre profilé de 60 mm </t>
  </si>
  <si>
    <t xml:space="preserve">Serrure à fouillot à larder étroite pour menuiserie métallique, avec cylindre profilé de 60 mm </t>
  </si>
  <si>
    <t xml:space="preserve">Serrure à rouleau à larder étroite pour menuiserie métallique, avec cylindre profilé de 60 mm </t>
  </si>
  <si>
    <t>Serrure à larder, à bascule sans cylindre étroite deux points, y compris jeu de tringles filetées de diam; 8 mm, gâches et embouts</t>
  </si>
  <si>
    <t>Serrure à larder, à fouillot sans cylindre étroite deux points, y compris jeu de tringles filetées de diam; 8 mm, gâches et embouts</t>
  </si>
  <si>
    <t>Serrure à larder, à pêne dormant et cylindre profilé européen ordinaire de 60 mm étroite deux points, y compris jeu de tringles filetées diam. 8 mm, gâches et embouts</t>
  </si>
  <si>
    <t>Serrure à larder, à fouillot et cylindre profilé européen ordinaire de 60 mm étroite deux points, y compris jeu de tringles filetées diam. 8 mm, gâches et embouts</t>
  </si>
  <si>
    <t>Serrure à larder étroite à fouillot pour menuiserie métallique à trois points y compris jeu de tringles filetées diam. 8 mm, gâches et embouts</t>
  </si>
  <si>
    <t>Serrure 2 étoiles de type 5 points, de haute sûreté en applique de type bandeau</t>
  </si>
  <si>
    <t>Serrure 3 étoiles de type 7 points, de haute sûreté en applique de type bandeau</t>
  </si>
  <si>
    <t>Serrure anti-panique en fourniture et pose</t>
  </si>
  <si>
    <t>Serrure anti-panique sans manœuvre extérieure</t>
  </si>
  <si>
    <t>Ferme porte</t>
  </si>
  <si>
    <t>Châssis fixes</t>
  </si>
  <si>
    <t>Châssis ouvrant à soufflet</t>
  </si>
  <si>
    <t>Châssis ouvrant basculant</t>
  </si>
  <si>
    <t>Châssis fixe de 0,50 x 1,00 encadrement 30 x 34 mm avec parcloses et pièce d'appui, couche antirouille sur l'ensemble</t>
  </si>
  <si>
    <t>Châssis ouvrant à soufflet de 1,00 x 0,50 ht en profilés de 30 x 34 mm , cadre dormant en profilés L, ouvrant profilé Z ép. 34 mm, compris loqueteau, 2 arrêts à coulisse et charnières, couche antirouille sur l'ensemble</t>
  </si>
  <si>
    <t>Châssis ouvrant à soufflet de 1,40 x 0,70 ht en profilés de 40 x 34 mm , cadre dormant en profilés L, ouvrant profilé Z ép. 34 mm, compris loqueteau, 2 arrêts à coulisse et charnières, couche antirouille sur l'ensemble</t>
  </si>
  <si>
    <t>Trappes</t>
  </si>
  <si>
    <t>Trappes sol</t>
  </si>
  <si>
    <t>trappe au sol en tôle striée de 1,00 x 1,00 m, composée d'un cadre dormant en L avec pattes de scellement, ouvrant constitué de croisillons en T couverture en tôle striée de 5/7, battement plat 60 x 5, ferrage par paumelles de 120 mm  et 2 poignées de 120 mm escamotables, couche antirouille sur l'ensemble</t>
  </si>
  <si>
    <t>Trappes de visite verticales</t>
  </si>
  <si>
    <t>Trappe de visite 0,80 x 0,80, C/F 1 h, avec dormant en profilé électrozingué avec pattes de scellement, ouvrant en tôle électrozinguée 2 faces, âme en isolant rigide, ferrage par paumelles et batteuse à carré</t>
  </si>
  <si>
    <t>Trappe de visite 0,80 x 0,80, C/F 2 h, avec dormant en profilé électrozingué avec pattes de scellement, ouvrant en tôle électrozinguée 2 faces, âme en isolant rigide, ferrage par paumelles et batteuse à carré</t>
  </si>
  <si>
    <t>Trappe de visite 1,00 x 1,20, C/F 2 h, avec dormant en profilé électrozingué avec pattes de scellement, ouvrant en tôle électrozinguée 2 faces, âme en isolant rigide, ferrage par paumelles et batteuse à carré</t>
  </si>
  <si>
    <t>Grilles de ventilation</t>
  </si>
  <si>
    <t>Majoration pour grillage anti-rongeurs en acier galvanisé, maille 10 x 10 , fixé sur façade arrière de la grille</t>
  </si>
  <si>
    <t>Grille en acier pour passage d'air de 20 dm2, comprenant précadre et cadre en tôle 12/10 et grille vissée, ensemble galvanisé à chaud, compris scellement dans la maçonnerie</t>
  </si>
  <si>
    <t>Grille en acier pour passage d'air de 40 dm2, comprenant précadre et cadre en tôle 12/10 et grille vissée, ensemble galvanisé à chaud, compris scellement dans la maçonnerie</t>
  </si>
  <si>
    <t>Grille en alliage léger pour passage d'air de 10 dm2, comprenant précadre galvanisé à chaud et cadre et lames en persienne en aluminium anodisé ép. 1,8 mm, compris scellement dans la maçonnerie</t>
  </si>
  <si>
    <t>Grille en alliage léger pour passage d'air de 20 dm2, comprenant précadre galvanisé à chaud et cadre et lames en persienne en aluminium anodisé ép. 1,8 mm, compris scellement dans la maçonnerie</t>
  </si>
  <si>
    <t>Grille en alliage léger pour passage d'air de 40 dm2, comprenant précadre galvanisé à chaud et cadre et lames en persienne en aluminium anodisé ép. 1,8 mm, compris scellement dans la maçonnerie</t>
  </si>
  <si>
    <t>Grille de ventilation de 0,50 x 0,25 m à incorporer dans menuiserie comprenant une grille du commerce à lames à chevrons en tôle galvanisée de 12/10 montées sur cadre 20 x 30 x 2 avec jet d'eau en partie basse</t>
  </si>
  <si>
    <t>Grille de ventilation de 0,70 x 0,45 m à incorporer dans menuiserie comprenant une grille du commerce à lames à chevrons en tôle galvanisée de 12/10 montées sur cadre 20 x 30 x 2 avec jet d'eau en partie basse</t>
  </si>
  <si>
    <t>Grilles et barreaudages</t>
  </si>
  <si>
    <t>Barreaudage de défense</t>
  </si>
  <si>
    <t>Barreaudage de défense entre tableaux, traverses avec platine ou patte de scellement, barreaudage de diamètre 20 mm espacé de 0,20 m pénétrants, 2 traverses en plat de 30 x 14 mm</t>
  </si>
  <si>
    <t>Majoration pour traverse supplémentaire</t>
  </si>
  <si>
    <t>Barreaudage de défense en saillie, traverses avec platine ou patte de scellement, barreaudage de diamètre 20 mm espacé de 0,20 m pénétrants, 2 traverses en plat de 30 x 14 mm avec retour , platines ou pattes de scellement</t>
  </si>
  <si>
    <t>Escaliers - Echelles</t>
  </si>
  <si>
    <t>Escalier droit</t>
  </si>
  <si>
    <t>Escalier droit en acier galvanisé comprenant 2 limons UPN de 120 mm , marches en tôle striée 5/7, pli de 50 mm, escalier de 0,80 m, giron de 0,27 (à la marche)</t>
  </si>
  <si>
    <t>Escalier droit en acier galvanisé comprenant 2 limons UPN de 120 mm , marches en tôle striée 5/7, pli de 50 mm, escalier de 1,00 m, giron de 0,27 (à la marche)</t>
  </si>
  <si>
    <t>Escalier droit en acier galvanisé comprenant 2 limons UPN de 120 mm , marches en tôle striée 5/7, pli de 50 mm, escalier de 1,20 m, giron de 0,27 (à la marche)</t>
  </si>
  <si>
    <t>Rampe d'escalier en acier galvanisé, composé d'une lisse haute de 40/8 habillée par main courante PVC et lisse basse en fer plat 30/6, barreaudage vertical en fer rond de 12 mm de diamètre, jambe de force en fer plat de 30/12  ( à la marche)</t>
  </si>
  <si>
    <t>Échelle</t>
  </si>
  <si>
    <t>Support mural d'échelle d'accès en combles constitué, en partie haute d'une platine munie de 2 équerres soudées permettant l'accrochage de l'échelon supérieur, en partie bas 1 platine munie de deux fers plats soudés de part et d'autre d'un barreau à condamner par broche munie d'un cadenas</t>
  </si>
  <si>
    <t>Support d'utilisation d'échelle d'accès en terrasse constitué d'une platine à fixer sur la trémie munie de 2 plats soudées et d'un échelon permettant l'accrochage des crosses de l'échelle</t>
  </si>
  <si>
    <t>Échelle d'accès en terrasse, en acier, composée de montants et supports tubes rectangulaires 60 x 30 mm avec platines, barreaux tube diamètre 21,3 mm, ensemble soudé. Fixation par chevilles et boulons</t>
  </si>
  <si>
    <t>Garde corps - main courante - barre d'appui</t>
  </si>
  <si>
    <t>Garde corps</t>
  </si>
  <si>
    <t>Garde corps en partie droite en acier galvanisé avec lisse haute en fer plat de 40/8 habillée par main courante en PVC, lisse basse en fer plat de 30/6, barreaudage en fer carré de 14 mm , jambe de force en plat de 30/14 à raison d'un tous les mètres</t>
  </si>
  <si>
    <t>Garde corps en partie rampante en acier galvanisé avec lisse haute en fer plat de 40/8 habillée par main courante en PVC, lisse basse en fer plat de 30/6, barreaudage en fer carré de 14 mm , jambe de force en plat de 30/14 à raison d'un tous les mètres</t>
  </si>
  <si>
    <t>Main courante en acier galvanisé composée d'un lisse en fer plat de 40 x 8,écuyer rond de 16, scellée par queue de carpe</t>
  </si>
  <si>
    <t>Barre d'appui</t>
  </si>
  <si>
    <t>Barre d'appui en acier galvanisé composé d'une lisse en fer plat de 40 x 14, scellement par queue de carpe en tableau</t>
  </si>
  <si>
    <t>Barre d'appui en acier galvanisé composé d'une lisse en fer plat de 40 x 14, scellement par queue de carpe en saillie</t>
  </si>
  <si>
    <t>Tapis brosse - caillebotis</t>
  </si>
  <si>
    <t xml:space="preserve">Tapis brosse </t>
  </si>
  <si>
    <t>Fourniture de cadre de tapis brosse 1,00 x 1,00 m comprenant un encadrement en cornières de 30 mm, pattes à scellement</t>
  </si>
  <si>
    <t>Caillebotis</t>
  </si>
  <si>
    <t xml:space="preserve">Fourniture de caillebotis 0,90 x 0,80 m comprenant un encadrement en cornières égales de 35 mm, un remplissage par fer plat de 30/3 espaces tous les 1 cm, raidissement par fer plat. </t>
  </si>
  <si>
    <t xml:space="preserve">Fourniture de caillebotis 1,80 x 0,80 m comprenant un encadrement en cornières égales de 35 mm, un remplissage par fer plat de 30/3 espaces tous les 1 cm, raidissement par fer plat. </t>
  </si>
  <si>
    <t>Dépose de grillage jusqu'à 2,00 m de haut y compris coupes, enroulage et évacuation aux D.P.</t>
  </si>
  <si>
    <t>Dépose de grillage de 2,50 m de haut y compris coupes, enroulage et évacuation aux D.P.</t>
  </si>
  <si>
    <t>Dépose de poteau en T pour remplacement y compris coupes, descellement et évacuation aux D.P.</t>
  </si>
  <si>
    <t>Dépose de lisse en rond de 20 mm passé dans montants en T et évacuation aux D.P</t>
  </si>
  <si>
    <t>Dépose de grille barreaudée en acier y compris coupes, descellement et évacuation aux D.P.</t>
  </si>
  <si>
    <t xml:space="preserve">Dépose pour remplacement de plaques de tôle de protection de 2,5 mm maxi, vissées sur grille en barreaux pleins de 30 x 30 mm </t>
  </si>
  <si>
    <t>Dépose de portail pour révision et graissage</t>
  </si>
  <si>
    <t xml:space="preserve">Clôtures </t>
  </si>
  <si>
    <t>Fourniture, pose clôture grillagée, galvanisée plastifiée sur poteaux existants y compris tendeurs galvanisés</t>
  </si>
  <si>
    <t>Fourniture et pose clôture grillagée galvanisée plastifiée avec poteaux métalliques en acier galvanisé T 35 x 40, entraxe 3,00 m, maille 50, fil de 2,7 mm, sur tendeurs galvanisés avec raidisseurs galvanisés. Hauteur 2,00 m</t>
  </si>
  <si>
    <t>Fourniture et pose clôture grillagée galvanisée plastifiée, maille 60, fil de 2,7 mm, sur 5 lisses horizontales en tube rond de diam. 20 mm passés dans poteaux en T de 50 x 50 . Entraxe 3,00 m et hauteur 2,50 m</t>
  </si>
  <si>
    <t>Majoration pour poteaux métalliques entraxe 2,50 m</t>
  </si>
  <si>
    <t>Majoration pour poteaux métalliques entraxe 2,00 m</t>
  </si>
  <si>
    <t>Fourniture et pose clôture indéformable et indémaillable, en grillage soudé, maille 150 x 5 mm, fixation par boulons et clips sur poteaux 60 x 40 mm, épaisseur 30/10è, scellés ensemble galvanisé et plastifié haute adhérence. Hauteur 2,00 m</t>
  </si>
  <si>
    <t>Grille et plaques de protection</t>
  </si>
  <si>
    <t>Majoration pour hauteur de plus de 1,50 jusqu'à 2,00 m</t>
  </si>
  <si>
    <t xml:space="preserve">Majoration pour barreaudage taillé en pointe </t>
  </si>
  <si>
    <t>Remplacement de pointe de barreaudage en fonte</t>
  </si>
  <si>
    <t>Redressage de pointe de barreaudage de 25 x 25 mm de 0,25 m de long</t>
  </si>
  <si>
    <t>Equipement de portail</t>
  </si>
  <si>
    <t>Remplacement de paumelle électrique de portail de 80 à 100 mm y compris dépose et repose du portail</t>
  </si>
  <si>
    <t>Remplacement de paumelle électrique de portail de 120 à 140 mm y compris dépose et repose du portail</t>
  </si>
  <si>
    <t>Remplacement de serrure apparente à pêne dormant en applique à gorge horizontale à peine laiton y compris gâche et tous supports de fixation</t>
  </si>
  <si>
    <t>Remplacement de serrure apparente à fouillot en applique à gorge horizontale à peine laiton y compris gâche et tous supports de fixation</t>
  </si>
  <si>
    <t>Remplacement de verrou type baïonnette à douille</t>
  </si>
  <si>
    <t>Arrêts en acier et contrepoids fonte</t>
  </si>
  <si>
    <t>Ouvrages et façons diverses</t>
  </si>
  <si>
    <t xml:space="preserve">Ouvrages </t>
  </si>
  <si>
    <t>kg</t>
  </si>
  <si>
    <t>Façons diverses</t>
  </si>
  <si>
    <t>Coupe de barres ou de profilés par tous moyens suivant section en cm2</t>
  </si>
  <si>
    <t>c2</t>
  </si>
  <si>
    <t>Façon d'angle de barre suivant section au cm2</t>
  </si>
  <si>
    <t>Pose de pattes à scellement par soudure</t>
  </si>
  <si>
    <t xml:space="preserve">Pose par soudure de platine de 15 x 300 mm maxi pour fixation par vis </t>
  </si>
  <si>
    <t>Portes sectionnelle et grilles à enroulement</t>
  </si>
  <si>
    <t>Portes garage sectionnelle et grilles protection à enroulement</t>
  </si>
  <si>
    <t>Porte de garage sectionnelle en remplacement y compris évacuation ancienne porte</t>
  </si>
  <si>
    <t>Porte sectionnelle largeur 2,50 x 2,00 ml ht, à panneaux en acier double parois à cassette blanc intérieur et extérieur, dormant tubulaire galva, entièrement équipée y compris fixations</t>
  </si>
  <si>
    <t>Porte sectionnelle largeur 2,75 x 2,00 ml ht, à panneaux en acier double parois à cassette blanc intérieur et extérieur, dormant tubulaire galva, entièrement équipée y compris fixations</t>
  </si>
  <si>
    <t>Porte sectionnelle largeur 3,00 x 2,00 ml ht, à panneaux en acier double parois à cassette blanc intérieur et extérieur, dormant tubulaire galva, entièrement équipée y compris fixations</t>
  </si>
  <si>
    <t>Porte basculante et non débordante, largeur 2,25 x 2,00 m ht, vantail en acier à cassette de couleur blanche sur cadre acier et dormant tubulaire galva, entièrement équipée y compris fixations</t>
  </si>
  <si>
    <t>Porte basculante et non débordante, largeur 2,50 x 2,00 m ht, vantail en acier à cassette de couleur blanche sur cadre acier et dormant tubulaire galva, entièrement équipée y compris fixations</t>
  </si>
  <si>
    <t>Porte basculante et non débordante, largeur 3,00 x 2,00 m ht, vantail en acier à cassette de couleur blanche sur cadre acier et dormant tubulaire galva, entièrement équipée y compris fixations</t>
  </si>
  <si>
    <t xml:space="preserve">Majorations pour porte de garage sectionnelle </t>
  </si>
  <si>
    <t xml:space="preserve">Majoration pour motorisation pour motorisation  </t>
  </si>
  <si>
    <t xml:space="preserve">Grilles de protection </t>
  </si>
  <si>
    <t>Grilles de protection à enroulement</t>
  </si>
  <si>
    <t xml:space="preserve">Grille de protection décorative à enroulement simple de 2,10 ht x 2,20 m lg. En tube acier galvanisé, pas de 61 mm, condamnation par serrure à cylindre, coulisse en U - Enroulement derrière linteau, manœuvre par tirage direct avec pose et fixation </t>
  </si>
  <si>
    <t xml:space="preserve">Grille de protection décorative à enroulement simple de 2,10 ht x 2,80 m lg. En tube acier galvanisé, pas de 61 mm, condamnation par serrure à cylindre, coulisse en U - Enroulement derrière linteau, manœuvre par tirage direct avec pose et fixation </t>
  </si>
  <si>
    <t xml:space="preserve">Grille de protection décorative à enroulement simple de 2,10 ht x 3,40 m lg. En tube acier galvanisé, pas de 61 mm, condamnation par serrure à cylindre, coulisse en U - Enroulement derrière linteau, manœuvre par tirage direct avec pose et fixation </t>
  </si>
  <si>
    <t xml:space="preserve">Grille de protection décorative à enroulement simple de 2,50 ht x 1,00 m lg. En tube acier galvanisé, pas de 61 mm, condamnation par serrure à cylindre, coulisse en U - Enroulement derrière linteau, manœuvre par tirage direct avec pose et fixation </t>
  </si>
  <si>
    <t xml:space="preserve">Grille de protection décorative à enroulement simple de 2,50 ht x 3,40 m lg. En tube acier galvanisé, pas de 61 mm, condamnation par serrure à cylindre, coulisse ne U - Enroulement derrière linteau, manœuvre par tirage direct avec pose et fixation </t>
  </si>
  <si>
    <t>Majoration pour motorisation de grille par moteur central avec électrofrein, contacteur montée/descente, non compris alimentation électrique</t>
  </si>
  <si>
    <t xml:space="preserve"> Menuiserie aluminium</t>
  </si>
  <si>
    <t>Dépose et entretien des menuiseries aluminium</t>
  </si>
  <si>
    <t>Dépose de vantail de porte, y compris paumelles, sans réemploi</t>
  </si>
  <si>
    <t>Dépose de châssis, sans réemploi</t>
  </si>
  <si>
    <t>Dépose d'huisserie compris descellement sans réemploi</t>
  </si>
  <si>
    <t>Dépose de bâti de porte simple compris descellement</t>
  </si>
  <si>
    <t>Dépose de bâti de porte double compris descellement</t>
  </si>
  <si>
    <t>Dépose de bâti de châssis compris descellement</t>
  </si>
  <si>
    <t>Révision de châssis aluminium</t>
  </si>
  <si>
    <t>Révision de châssis 1 vantail comprenant dépose, mise en jeux, huilage, révision du système de fermeture, réfection des joints et repose</t>
  </si>
  <si>
    <t>Révision de porte croisées 1 vantail comprenant dépose, mise en jeux, huilage, révision serrurerie, réfection des joints et repose</t>
  </si>
  <si>
    <t>Révision de porte croisées 2 vantaux comprenant dépose, mise en jeux, huilage, révision serrurerie, réfection des joints et repose</t>
  </si>
  <si>
    <t xml:space="preserve">Remplacement ou mise en place de joint d'étanchéité </t>
  </si>
  <si>
    <t>Remplacement de crémone à levier et bouton alu</t>
  </si>
  <si>
    <t xml:space="preserve">Remplacement de roulette silencieuse à bandage polyamide de châssis coulissant </t>
  </si>
  <si>
    <t>Châssis et croisées en aluminium</t>
  </si>
  <si>
    <t>Châssis ouvrants ou fixes</t>
  </si>
  <si>
    <t xml:space="preserve">Châssis coulissant en profil à rupture de pont thermique - dormant en montants de 88 mm, rail simple en partie haute, rail tubulaire de 84 mm en partie basse - Ouvrants en profils tubulaires de 33 mm. Roulettes à bandage polyamide montée sur roulements à aiguille - Fermeture par bouton poussoir et poignée aluminium </t>
  </si>
  <si>
    <t>Croisées ouvrant à la française</t>
  </si>
  <si>
    <t>Portes - croisées  et châssis coulissants en aluminium</t>
  </si>
  <si>
    <t>Portes-croisées ouvrant à la française</t>
  </si>
  <si>
    <t>Porte-croisée un vantail 215 x 80cm en profils 42 mm à rupture de pont thermique équerres de renfort - sans vitrage - parcloses intégrés avec clips inox - Joints néoprène et couvre joint largeur 50 mm, ferrage par 3 paumelles anodisés crémone à levier et bouton en alu anodisé - Drainage pour évacuation eaux d'infiltration</t>
  </si>
  <si>
    <t>Majoration ou minoration pour 10 cm en plus ou en moins en hauteur et en largeur</t>
  </si>
  <si>
    <t>Porte-croisée 2 vantaux 215 x 140 cm profils 42 mm à rupture de pont thermique équerres de renfort - sans vitrage - parcloses intégrés avec clips inox - Joints néoprène et couvre joint largeur 50 mm, ferrage par 3 paumelles anodisés crémone à levier et bouton en alu anodisé - Drainage pour évacuation eaux d'infiltration</t>
  </si>
  <si>
    <t>Majoration pour porte-croisée</t>
  </si>
  <si>
    <t>Majoration ou minoration pour 10 cm en plus ou en moins en largeur</t>
  </si>
  <si>
    <t>Escaliers hélicoïdal</t>
  </si>
  <si>
    <t>Escalier hélicoïdal en acier galvanisé emmarchement 0,80 m en tôle de 20/10è avec pli et contrepli emboîtées et soudées sur noyau central, garde corps et main courante gainée PVC (à la marche)</t>
  </si>
  <si>
    <t>Majoration pour marche en caillebotis</t>
  </si>
  <si>
    <t>Escalier hélicoïdal en acier galvanisé emmarchement 1,20 m en tôle de 20/10è avec pli et contrepli emboîtées et soudées sur noyau central, garde corps et main courante gainée PVC (à la marche)</t>
  </si>
  <si>
    <t>Châssis ouvrant à soufflet dormant et ouvrant en profils 42 mm à rupture de pont thermique équerres de renfort. Joints néoprène et couvre joint largeur 50 mm, ferrage par paumelles anodisé et loqueteau - Vitrage 4-16-4 faible émissivité avec remplissage gaz d'argon, avec  fixé par parcloses intégrés avec clips inox - Drainage pour évacuation eaux d'infiltration</t>
  </si>
  <si>
    <t>Croisée en profils 42 mm à rupture de pont thermique équerres de renfort. Un vantail vitrage 4-16-4 faible émissivité avec gaz d'argon, fixé par parcloses intégrés avec clips inox - Joints néoprène et couvre joint largeur 50 mm, ferrage par paumelles anodisés crémone à levier et bouton en alu anodisé - Drainage pour évacuation eaux d'infiltration</t>
  </si>
  <si>
    <t>Croisée en profils 42 mm à rupture de pont thermique équerres de renfort. Deux vantaux vitrage 4-16-4 faible émissivité avec gaz d'argon, fixé par parcloses intégrés avec clips inox - Joints néoprène et couvre joint largeur 50 mm, ferrage par paumelles anodisés crémone à levier et bouton en alu anodisé - Drainage pour évacuation eaux d'infiltration</t>
  </si>
  <si>
    <t>Majoration vitrage isolant pour menuiserie industrialisée</t>
  </si>
  <si>
    <t>Vitrage isolant courant 6+14+4 imprimé 200 ITR + Argon</t>
  </si>
  <si>
    <t>Vitrage isolant courant 6+12+6 imprimé 200 ITR + Argon</t>
  </si>
  <si>
    <t>Vitrage isolant courant 6+16+6 imprimé 200 ITR + Argon</t>
  </si>
  <si>
    <t>Vitrage isolant ITR 10+14+4 + Argon + pack thermique</t>
  </si>
  <si>
    <t>Vitrage isolant ITR 6+16+6 + Argon + pack thermique</t>
  </si>
  <si>
    <t>Vitrage isolant feuilleté 1 face 44/2+12+4 ITR + Argon</t>
  </si>
  <si>
    <t>Vitrage isolant feuilleté 1 face 44/2+12+4 imprimé 200 ITR + Argon</t>
  </si>
  <si>
    <t>Vitrage isolant feuilleté 2 faces 44/2+8+44/2 ITR + Argon</t>
  </si>
  <si>
    <t>Vitrage isolant feuilleté 2 faces 44/2+8+44/2 imprimé 200 ITR + Argon</t>
  </si>
  <si>
    <t>Vitrage isolant antieffraction PS100+10+4 ITR + Argon</t>
  </si>
  <si>
    <t>Vitrage isolant antieffraction PS100+10+4 imprimé 200 ITR + Argon</t>
  </si>
  <si>
    <t>Dépolissage à l'acide d'une face de verre sur triple vitrage</t>
  </si>
  <si>
    <t>Remplacement ou mise en place joint phonique pour porte simple</t>
  </si>
  <si>
    <t>Remplacement ou mise en place joint coupe feu pour porte simple</t>
  </si>
  <si>
    <t>Travaux à l'heure légale ou recherches (prospection, diagnostic) - chef monteur</t>
  </si>
  <si>
    <t>Majoration pour prestations réalisées dans des conditions ou contraintes particulières (milieu occupé, encombré, limitation des nuisances,…) - chef monteur</t>
  </si>
  <si>
    <t>Majoration pour prestations réalisées dans des conditions ou contraintes particulières (milieu occupé, encombré, limitation des nuisances,…) - monteur qualifié</t>
  </si>
  <si>
    <t>Travaux à l'heure légale ou recherches (prospection, diagnostic) - aide monteur</t>
  </si>
  <si>
    <t>Majoration pour prestations réalisées dans des conditions ou contraintes particulières (milieu occupé, encombré, limitation des nuisances,…) - aide monteur</t>
  </si>
  <si>
    <t>BORDEREAU DE PRIX</t>
  </si>
  <si>
    <t>P.U. (en chiffres)</t>
  </si>
  <si>
    <t>Volets roulants</t>
  </si>
  <si>
    <t>Volets roulants en première installation</t>
  </si>
  <si>
    <t>Volet roulant en PVC à double paroi, dimensions 1,00 ht x 100 cm, manœuvre par treuil, coulisses et tube en aluminium extrudé laqué avec joints, tablier à lames 37 mm compris pose et fixations</t>
  </si>
  <si>
    <t>Volet roulant en PVC à double paroi, dimensions 1,00 ht x 150 cm, manœuvre par treuil, coulisses et tube en aluminium extrudé laqué avec joints, tablier à lames 37 mm compris pose et fixations</t>
  </si>
  <si>
    <t>Volet roulant en PVC à double paroi, dimensions 1,50 ht x 200 cm, manœuvre par treuil, coulisses et tube en aluminium extrudé laqué avec joints, tablier à lames 37 mm compris pose et fixations</t>
  </si>
  <si>
    <t>Volet roulant en PVC à double paroi, dimensions 2,00 ht x 90 cm, manœuvre par treuil, coulisses et tube en aluminium extrudé laqué avec joints, tablier à lames 37 mm compris pose et fixations</t>
  </si>
  <si>
    <t>Volet roulant en PVC à double paroi, dimensions 2,00 ht x 150 cm, manœuvre par treuil, coulisses et tube en aluminium extrudé laqué avec joints, tablier à lames 37 mm compris pose et fixations</t>
  </si>
  <si>
    <t>Volet roulant en PVC à double paroi, dimensions 2,00 ht x 180 cm, manœuvre par treuil, coulisses et tube en aluminium extrudé laqué avec joints, tablier à lames 37 mm compris pose et fixations</t>
  </si>
  <si>
    <t>Volet roulant en PVC à double paroi, dimensions 2,20 ht x 0,90 cm, manœuvre par treuil, coulisses et tube en aluminium extrudé laqué avec joints, tablier à lames 37 mm compris pose et fixations</t>
  </si>
  <si>
    <t>Volet roulant en PVC à double paroi, dimensions 2,20 ht x 1,50 cm, manœuvre par treuil, coulisses et tube en aluminium extrudé laqué avec joints, tablier à lames 37 mm compris pose et fixations</t>
  </si>
  <si>
    <t>Volet roulant en PVC à double paroi, dimensions 2,50 ht x 1,50 cm, manœuvre par treuil, coulisses et tube en aluminium extrudé laqué avec joints, tablier à lames 37 mm compris pose et fixations</t>
  </si>
  <si>
    <t>Volets roulants en rénovation</t>
  </si>
  <si>
    <t>Dépose de volet roulant y compris caisson et évacuation aux D.P.</t>
  </si>
  <si>
    <t>Volet roulant type rénovation en PVC à double paroi, dimensions 1,00 ht x 100 cm, manœuvre par treuil, caisson PVC , coulisses et tube en aluminium extrudé laqué avec joints, tablier à lames 37 mm compris pose et fixations</t>
  </si>
  <si>
    <t>Volet roulant type rénovation en PVC à double paroi, dimensions 1,00 ht x 150 cm, manœuvre par treuil, caisson PVC , coulisses et tube en aluminium extrudé laqué avec joints, tablier à lames 37 mm compris pose et fixations</t>
  </si>
  <si>
    <t>Volet roulant type rénovation en PVC à double paroi, dimensions 1,50 ht x 150 cm, manœuvre par treuil, caisson PVC , coulisses et tube en aluminium extrudé laqué avec joints, tablier à lames 37 mm compris pose et fixations</t>
  </si>
  <si>
    <t>Volet roulant type rénovation en PVC à double paroi, dimensions 2,00 ht x 90 cm, manœuvre par treuil, caisson PVC , coulisses et tube en aluminium extrudé laqué avec joints, tablier à lames 37 mm compris pose et fixations</t>
  </si>
  <si>
    <t>Volet roulant type rénovation en PVC à double paroi, dimensions 2,00 ht x 150 cm, manœuvre par treuil, caisson PVC , coulisses et tube en aluminium extrudé laqué avec joints, tablier à lames 37 mm compris pose et fixations</t>
  </si>
  <si>
    <t>Volet roulant type rénovation en PVC à double paroi, dimensions 2,20 ht x 90cm, manœuvre par treuil, caisson PVC , coulisses et tube en aluminium extrudé laqué avec joints, tablier à lames 37 mm compris pose et fixations</t>
  </si>
  <si>
    <t>Volet roulant type rénovation en PVC à double paroi, dimensions 2,20 ht x 150 cm, manœuvre par treuil, caisson PVC , coulisses et tube en aluminium extrudé laqué avec joints, tablier à lames 37 mm compris pose et fixations</t>
  </si>
  <si>
    <t>Volet roulant type rénovation en PVC à double paroi, dimensions 2,50 ht x 150 cm, manœuvre par treuil, caisson PVC , coulisses et tube en aluminium extrudé laqué avec joints, tablier à lames 37 mm compris pose et fixations</t>
  </si>
  <si>
    <t>Majoration pour volet roulant</t>
  </si>
  <si>
    <t>Majoration pour manœuvre par moteur à commande électrique</t>
  </si>
  <si>
    <t>Ebis</t>
  </si>
  <si>
    <t>Majoration travail en SS4</t>
  </si>
  <si>
    <t>prix total</t>
  </si>
  <si>
    <t>Châssis métalliques</t>
  </si>
  <si>
    <t>Mise en place de portail métallique</t>
  </si>
  <si>
    <t>%</t>
  </si>
  <si>
    <t>minoration par tranche de 50 cm en hauteur</t>
  </si>
  <si>
    <t>minoration par tranche de 50 cm en longueur</t>
  </si>
  <si>
    <t>Accord-cadre à bons de commande d'entretien et de grosses réparations</t>
  </si>
  <si>
    <t>AVERTISSEMENT : SEULES LES CASES JAUNES SONT A REMPLIR 
SI CE FICHIER EXCEL EST CHANGÉ, DÉBLOQUÉ OU DÉVERROUILLÉ DE SES PROTECTIONS, 
IL SERA CONSIDÉRÉ COMME NUL ET L'ENTREPRISE SERA ÉCARTÉE.</t>
  </si>
  <si>
    <t>Les descriptions qui suivent concernent les prescription de base des articles du bordereau de prix unitaires (BPU) et s'entendent en fourniture et pose</t>
  </si>
  <si>
    <t>Les prix unitaires comprennent la main d'œuvre. Ainsi les articles relatifs à la rémunération de main d'œuvre ne seront utilisés que de façon exceptionnelle, par exemple, lorsque les prestations ne sont pas prévues au présent BPU et qu'il faut recourir à un catalogue ou à un devis fournisseur pour la fourniture. Un métré contradictoire sera préalablement effectué sur place</t>
  </si>
  <si>
    <t>Cylindre de porte avec 4 clés et carte de reproduction/propriété</t>
  </si>
  <si>
    <t>Etudes et divers</t>
  </si>
  <si>
    <t xml:space="preserve">Honoraires d'études (notes de calcul, BE, plan d'exécution, etc...). </t>
  </si>
  <si>
    <t>Installation et repli feu tricolore télécommandé</t>
  </si>
  <si>
    <t>Branchement eau de chantier avec compteur d'eau y compris protection canalisation (alimentation à moins de 100 m du chantier)</t>
  </si>
  <si>
    <t>Location de bennes à gravois 7 m3 y compris traitement des déchets</t>
  </si>
  <si>
    <t>Location de bennes à gravois 15 m3 y compris traitement des déchets</t>
  </si>
  <si>
    <t>Transport ≤ 30 kms</t>
  </si>
  <si>
    <t>Transport &gt; 30 kms</t>
  </si>
  <si>
    <t>Clôture de chantier pleine en bardage métallique sur ossature bois Ht 2,00 compris pose et dépose. Clôture ancrée au sol y compris fouilles et semelles isolées.</t>
  </si>
  <si>
    <t>Clôture de chantier pleine en bardage métallique sur ossature bois Ht 2,00 compris pose et dépose. Clôture posée au sol sur plots.</t>
  </si>
  <si>
    <t>location de WC chimique y compris amenée et repli</t>
  </si>
  <si>
    <t>Amené et repli nacelle</t>
  </si>
  <si>
    <t>Location nacelle de 15 m  (avec chauffeur)</t>
  </si>
  <si>
    <t>Location nacelle de 20 m  (avec chauffeur)</t>
  </si>
  <si>
    <t>Location nacelle de 25 m  (avec chauffeur)</t>
  </si>
  <si>
    <t>Location de matériel et transports</t>
  </si>
  <si>
    <t>Amené et repli mini pelle</t>
  </si>
  <si>
    <t>Location journalière d'un chargeur télescopique</t>
  </si>
  <si>
    <t>Location journalière d'un compresseur + marteau-piqueur</t>
  </si>
  <si>
    <t>Location journalière d'un groupe électrogène à essence de 3 à 4 kVA, 230V</t>
  </si>
  <si>
    <t>Location journalière d'une scie à sol</t>
  </si>
  <si>
    <t>Petit travaux de second Œuvre</t>
  </si>
  <si>
    <t>Faux plafond en dépose / repose en petite surface</t>
  </si>
  <si>
    <t>Dépose soigné et stockage pour réemplois de faux plafond minéral</t>
  </si>
  <si>
    <t>m²</t>
  </si>
  <si>
    <t>Dépose soigné et stockage pour réemplois de faux plafond métallique</t>
  </si>
  <si>
    <t>Repose comme à l'origine de faux plafond minéral</t>
  </si>
  <si>
    <t>Repose comme à l'origine de faux plafond métallique</t>
  </si>
  <si>
    <t>Remplacement de dalle de faux plafond minéral 1200 x 600</t>
  </si>
  <si>
    <t>Remplacement de dalle de faux plafond minéral 600 x 600</t>
  </si>
  <si>
    <t>Remplacement de dalle de faux plafond métallique 1200 x 600</t>
  </si>
  <si>
    <t>Remplacement de dalle de faux plafond métallique 600 x 600</t>
  </si>
  <si>
    <t>Remplacement de dalle de faux plafond métallique 300 x 1000</t>
  </si>
  <si>
    <t>Remplacement de dalle de faux plafond métallique 300 x 1200</t>
  </si>
  <si>
    <t>Remplacement de dalle de faux plafond métallique 300 x 1500</t>
  </si>
  <si>
    <t xml:space="preserve">Remplacement de dalle de faux plafond métallique </t>
  </si>
  <si>
    <t>Peinture en reprise petite surface</t>
  </si>
  <si>
    <t>Préparation par enduit pour reprise de peinture sur maçonnerie</t>
  </si>
  <si>
    <t>Préparation par enduit pour reprise de peinture sur plâtrerie ou assimilé</t>
  </si>
  <si>
    <t>Fourniture et mise en œuvre de peinture mat 2 couches en finition y compris 1 couche de peinture d'impression</t>
  </si>
  <si>
    <t>Fourniture et mise en œuvre de peinture satiné 2 couches en finition y compris 1 couche de peinture d'impression</t>
  </si>
  <si>
    <t>Fourniture et mise en œuvre de peinture brillante 2 couches en finition y compris 1 couche de peinture d'impression</t>
  </si>
  <si>
    <t>Revêtement de sol moquette dépose / repose en petite surface</t>
  </si>
  <si>
    <t>Dépose soigné et stockage pour réemplois de dalle moquette</t>
  </si>
  <si>
    <t>Repose comme à l'origine de dalle moquette</t>
  </si>
  <si>
    <t>Plateforme fixe de changement de volée entre 2 échelles à crinoline</t>
  </si>
  <si>
    <t>Portails/portillons</t>
  </si>
  <si>
    <t>Majoration pour occultation avec deux kits M55 en PVC</t>
  </si>
  <si>
    <t>Fourniture d'un portail grillagée d'une largeur de 3,00m en acier galvanisé à intégrer dans des clôtures grillagées y compris scellement des poteaux et serrure anti-crochetage</t>
  </si>
  <si>
    <t>Fourniture d'un portillon grillagée d'une largeur de 1,00m en acier galvanisé à intégrer dans des clôtures grillagées y compris scellement des poteaux et serrure anti-crochetage</t>
  </si>
  <si>
    <t>Fourniture d'un portillon en tôle pleine d'une largeur de 1,00m en acier galvanisé à intégrer dans des clôtures grillagées y compris scellement des poteaux et serrure anti-crochetage</t>
  </si>
  <si>
    <t>Fourniture d'un portail à barreaudages d'une largeur de 3,00m en acier galvanisé à intégrer dans des clôtures grillagées y compris scellement des poteaux et serrure anti-crochetage</t>
  </si>
  <si>
    <t>Fourniture d'un portillon à barreaudages d'une largeur de 1,00m en acier galvanisé à intégrer dans des clôtures grillagées y compris scellement des poteaux et serrure anti-crochetage</t>
  </si>
  <si>
    <t>Majoration pour hauteur de plus 2,00 m</t>
  </si>
  <si>
    <t>Rideau métallique motorisé 200 cm x 200 cm</t>
  </si>
  <si>
    <t>Rideau métallique motorisé 300 cm x 300 cm</t>
  </si>
  <si>
    <t>Rideau métallique motorisé 400 cm x 400 cm</t>
  </si>
  <si>
    <t>Remplacement ou mise en place d'un gond compris fixation et réglage</t>
  </si>
  <si>
    <t>Portes métalliques anti-effraction</t>
  </si>
  <si>
    <t>Majoration pour intégration de grilles d'aération y compris découpe et fixation</t>
  </si>
  <si>
    <t>Majoration pour hauteur supérieur à 2,10m</t>
  </si>
  <si>
    <t>cm</t>
  </si>
  <si>
    <t>Bloc porte CR6 tierce en acier galvanisé de 1,5mm d'épaisseur compris retour contre dormant et renforts internes, compris panneau de laine de roche et plaque de plâtre interne ; bâti en acier avec gorge pour joint intumescent et joint caoutchouc flexible, fixation standard par chevilles, ferrage par 3 paumelles avec roulement axial, 1 serrure à encastrer et cylindre haute sécurité RAL standard 7035</t>
  </si>
  <si>
    <t>Verrou à souder diam. 14 mm, long 300 mm y compris soudure et traitement antirouille</t>
  </si>
  <si>
    <t>Verrou à souder diam. 16 mm, long 500 mm y compris soudure et traitement antirouille</t>
  </si>
  <si>
    <t>Cylindre européen pour serrures à mortaiser ou en applique (qualité extérieure )</t>
  </si>
  <si>
    <t>Echelle à crinoline an acier, montant en tubes rectangulaires et échelon en tubes rond. Eléments de crinoline composées de 2 arceaux et 4 montants verticaux en fer. Fixations par pattes de scellement à queue de carpe ou coudées d'équerre</t>
  </si>
  <si>
    <t>Palier de repose intermédiaire rabattable automatiquement</t>
  </si>
  <si>
    <t>Garde corps en partie droite en acier inoxydable 316 brossé avec lisse haute en fer plat de 40/8 habillée par main courante en PVC, lisse basse en fer plat de 30/6, barreaudage en fer carré de 14 mm , jambe de force en plat de 30/14 à raison d'un tous les mètres</t>
  </si>
  <si>
    <t>Garde corps en partie rampante en acier inoxydable 316 brossé avec lisse haute en fer plat de 40/8 habillée par main courante en PVC, lisse basse en fer plat de 30/6, barreaudage en fer carré de 14 mm , jambe de force en plat de 30/14 à raison d'un tous les mètres</t>
  </si>
  <si>
    <t>Main courante en acier inoxydable 316 brossé composée d'un lisse en fer plat de 40 x 8,écuyer rond de 16, scellée par queue de carpe</t>
  </si>
  <si>
    <t>Barre d'appui en acier inoxydable 316 brossé composé d'une lisse en fer plat de 40 x 14, scellement par queue de carpe en tableau</t>
  </si>
  <si>
    <t>Barre d'appui en acier inoxydable 316 brossé composé d'une lisse en fer plat de 40 x 14, scellement par queue de carpe en saillie</t>
  </si>
  <si>
    <t>Mise en place de tôles de protection en acier de 2,5 mm maxi, protection antirouille vissées sur grille en barreaux pleins de 30 x 30 mm</t>
  </si>
  <si>
    <t>Confection de petits ouvrages de serrurerie de moins de 20 kg composés de cornières, té, plats, carrés, y compris coupes, assemblage par tous moyens, fixations et impression antirouille</t>
  </si>
  <si>
    <t>Remplacement de paumelle en aluminium anodisée</t>
  </si>
  <si>
    <t>Châssis fixe en profils 42 mm à rupture de pont thermique équerres de renfort. Joints néoprène et couvre joint largeur 50 mm. Vitrage 4-16-4 faible émissivité avec remplissage gaz d'argon, fixé par parcloses intégrés avec clips inox - Drainage pour évacuation eaux d'infiltration</t>
  </si>
  <si>
    <t>Travaux à l'heure légale ou recherches (prospection, diagnostic) - monteur qualifié</t>
  </si>
  <si>
    <t>Prestations administratives (DOE…)</t>
  </si>
  <si>
    <t>Amené et repli de bungalow</t>
  </si>
  <si>
    <t>Location de baraque de chantier type bungalow vestiaire y compris  toutes sujétions de préparation pour mise en place (location hebdomadaire)</t>
  </si>
  <si>
    <t>Location de baraque de chantier type bungalow réfectoire y compris toutes sujétions de préparation pour mise en place   (location hebdomadaire)</t>
  </si>
  <si>
    <t>Location de baraque de chantier type bungalow sanitaires y compris et toutes sujétions de préparation pour mise en place  (location hebdomadaire)</t>
  </si>
  <si>
    <t>Location de baraque de chantier type bungalow bureau y compris et toutes sujétions de préparation pour mise en place  (location hebdomadaire)</t>
  </si>
  <si>
    <t>Location journalière d'une mini pelle 1T5</t>
  </si>
  <si>
    <t>Location journalière d'une mini pelle 2T5</t>
  </si>
  <si>
    <t>Remplacement de dalle de dalle moquette en pose plombant avec reprise du poissant 600 x 600</t>
  </si>
  <si>
    <t>Remplacement ou mise en place joint coupe feu pour porte battante CF</t>
  </si>
  <si>
    <t>Remplacement ou mise en place d'un anti-pince doigts en caoutchouc côté paumelles</t>
  </si>
  <si>
    <t>Porte métalliques remplissage tôle 1 face</t>
  </si>
  <si>
    <t>Bloc porte CR4 à 1 vantail de 0,90 x 2,10 m en acier galvanisé de 1,5mm d'épaisseur compris retour contre dormant et renforts internes, compris panneau de laine de roche et plaque de plâtre interne ; bâti en acier avec gorge pour joint intumescent et joint caoutchouc flexible, fixation standard par chevilles, ferrage par 3 paumelles avec roulement axial, 1 serrure à encastrer et cylindre haute sécurité RAL standard 7035</t>
  </si>
  <si>
    <t>Bloc porte CR4 à 2 vantaux de 1,40 x 2,10 m en acier galvanisé de 1,5mm d'épaisseur compris retour contre dormant et renforts internes, compris panneau de laine de roche et plaque de plâtre interne ; bâti en acier avec gorge pour joint intumescent et joint caoutchouc flexible, fixation standard par chevilles, ferrage par 3 paumelles avec roulement axial, 1 serrure à encastrer et cylindre haute sécurité RAL standard 7035</t>
  </si>
  <si>
    <t>Bloc porte CR6 à 1 vantail de 0,90 x 2,10 m en acier galvanisé de 1,5mm d'épaisseur compris retour contre dormant et renforts internes, compris panneau de laine de roche et plaque de plâtre interne ; bâti en acier avec gorge pour joint intumescent et joint caoutchouc flexible, fixation standard par chevilles, ferrage par 3 paumelles avec roulement axial, 1 serrure à encastrer et cylindre haute sécurité RAL standard 7035</t>
  </si>
  <si>
    <t>Bloc porte CR6 à 2 vantaux de 1,40 x 2,10 m en acier galvanisé de 1,5mm d'épaisseur compris retour contre dormant et renforts internes, compris panneau de laine de roche et plaque de plâtre interne ; bâti en acier avec gorge pour joint intumescent et joint caoutchouc flexible, fixation standard par chevilles, ferrage par 3 paumelles avec roulement axial, 1 serrure à encastrer et cylindre haute sécurité RAL standard 7035</t>
  </si>
  <si>
    <t>Nacelle</t>
  </si>
  <si>
    <t>Clôtures, grilles, plaques de protection et portails/portillons</t>
  </si>
  <si>
    <t>panneau de signalisation amovible" travaux" en location</t>
  </si>
  <si>
    <t>barrière de protection ou de déviation rouge et blanche réfléchissante en location</t>
  </si>
  <si>
    <t>lampe de signalisation en location</t>
  </si>
  <si>
    <t>Panneau de chantier (fourniture, installation et dépose) 80x80cm</t>
  </si>
  <si>
    <t>LOT E bis : Menuiserie métallique, aluminium, vitrerie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</si>
</sst>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#,##0.00\ _F"/>
    <numFmt numFmtId="166" formatCode="000"/>
    <numFmt numFmtId="167" formatCode="#,##0.00\ &quot;€&quot;"/>
  </numFmts>
  <fonts count="13" x14ac:knownFonts="1">
    <font>
      <sz val="10"/>
      <name val="Arial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i/>
      <sz val="12"/>
      <color indexed="13"/>
      <name val="Arial"/>
      <family val="2"/>
    </font>
    <font>
      <sz val="8"/>
      <color indexed="81"/>
      <name val="Tahoma"/>
      <family val="2"/>
    </font>
    <font>
      <b/>
      <sz val="14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0"/>
      <color rgb="FFFF0000"/>
      <name val="Arial"/>
      <family val="2"/>
    </font>
    <font>
      <b/>
      <sz val="9"/>
      <color rgb="FFFF0000"/>
      <name val="Arial"/>
      <family val="2"/>
    </font>
    <font>
      <sz val="8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0" borderId="0" xfId="0" applyFont="1" applyFill="1" applyBorder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Border="1" applyAlignment="1" applyProtection="1">
      <alignment vertical="center"/>
    </xf>
    <xf numFmtId="166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2" fontId="9" fillId="2" borderId="3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vertical="center"/>
    </xf>
    <xf numFmtId="0" fontId="9" fillId="2" borderId="9" xfId="0" applyFont="1" applyFill="1" applyBorder="1" applyAlignment="1" applyProtection="1">
      <alignment horizontal="center" vertical="center"/>
    </xf>
    <xf numFmtId="164" fontId="1" fillId="10" borderId="9" xfId="0" applyNumberFormat="1" applyFont="1" applyFill="1" applyBorder="1" applyAlignment="1" applyProtection="1">
      <alignment horizontal="center" vertical="center" wrapText="1"/>
    </xf>
    <xf numFmtId="166" fontId="1" fillId="10" borderId="9" xfId="0" applyNumberFormat="1" applyFont="1" applyFill="1" applyBorder="1" applyAlignment="1" applyProtection="1">
      <alignment horizontal="center" vertical="center" wrapText="1"/>
    </xf>
    <xf numFmtId="0" fontId="1" fillId="10" borderId="9" xfId="0" applyFont="1" applyFill="1" applyBorder="1" applyAlignment="1" applyProtection="1">
      <alignment horizontal="justify" vertical="center" wrapText="1"/>
    </xf>
    <xf numFmtId="0" fontId="1" fillId="10" borderId="9" xfId="0" applyFont="1" applyFill="1" applyBorder="1" applyAlignment="1" applyProtection="1">
      <alignment horizontal="center" vertical="center" wrapText="1"/>
    </xf>
    <xf numFmtId="2" fontId="1" fillId="10" borderId="9" xfId="0" applyNumberFormat="1" applyFont="1" applyFill="1" applyBorder="1" applyAlignment="1" applyProtection="1">
      <alignment horizontal="center" vertical="center" wrapText="1"/>
    </xf>
    <xf numFmtId="165" fontId="1" fillId="10" borderId="9" xfId="0" applyNumberFormat="1" applyFont="1" applyFill="1" applyBorder="1" applyAlignment="1" applyProtection="1">
      <alignment horizontal="center" vertical="center" wrapText="1"/>
    </xf>
    <xf numFmtId="164" fontId="2" fillId="3" borderId="9" xfId="0" applyNumberFormat="1" applyFont="1" applyFill="1" applyBorder="1" applyAlignment="1" applyProtection="1">
      <alignment horizontal="center" vertical="center"/>
    </xf>
    <xf numFmtId="166" fontId="2" fillId="3" borderId="9" xfId="0" applyNumberFormat="1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165" fontId="2" fillId="3" borderId="9" xfId="0" applyNumberFormat="1" applyFont="1" applyFill="1" applyBorder="1" applyAlignment="1" applyProtection="1">
      <alignment horizontal="center" vertical="center" wrapText="1"/>
    </xf>
    <xf numFmtId="164" fontId="3" fillId="4" borderId="9" xfId="0" applyNumberFormat="1" applyFont="1" applyFill="1" applyBorder="1" applyAlignment="1" applyProtection="1">
      <alignment horizontal="center" vertical="center"/>
    </xf>
    <xf numFmtId="166" fontId="3" fillId="4" borderId="9" xfId="0" applyNumberFormat="1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165" fontId="3" fillId="4" borderId="9" xfId="0" applyNumberFormat="1" applyFont="1" applyFill="1" applyBorder="1" applyAlignment="1" applyProtection="1">
      <alignment horizontal="center" vertical="center" wrapText="1"/>
    </xf>
    <xf numFmtId="164" fontId="3" fillId="2" borderId="9" xfId="0" applyNumberFormat="1" applyFont="1" applyFill="1" applyBorder="1" applyAlignment="1" applyProtection="1">
      <alignment horizontal="center" vertical="center"/>
    </xf>
    <xf numFmtId="166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165" fontId="3" fillId="11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9" xfId="0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 applyProtection="1">
      <alignment vertical="center" wrapText="1"/>
    </xf>
    <xf numFmtId="0" fontId="4" fillId="4" borderId="9" xfId="0" applyFont="1" applyFill="1" applyBorder="1" applyAlignment="1" applyProtection="1">
      <alignment vertical="center" wrapText="1"/>
    </xf>
    <xf numFmtId="167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166" fontId="4" fillId="2" borderId="9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justify" vertical="center" wrapText="1"/>
    </xf>
    <xf numFmtId="164" fontId="3" fillId="2" borderId="9" xfId="0" applyNumberFormat="1" applyFont="1" applyFill="1" applyBorder="1" applyAlignment="1" applyProtection="1">
      <alignment horizontal="center" vertical="center" wrapText="1"/>
    </xf>
    <xf numFmtId="165" fontId="3" fillId="3" borderId="9" xfId="0" applyNumberFormat="1" applyFont="1" applyFill="1" applyBorder="1" applyAlignment="1" applyProtection="1">
      <alignment horizontal="center" vertical="center" wrapText="1"/>
    </xf>
    <xf numFmtId="0" fontId="4" fillId="3" borderId="9" xfId="0" applyNumberFormat="1" applyFont="1" applyFill="1" applyBorder="1" applyAlignment="1" applyProtection="1">
      <alignment vertical="center" wrapText="1"/>
    </xf>
    <xf numFmtId="0" fontId="4" fillId="3" borderId="9" xfId="0" applyFont="1" applyFill="1" applyBorder="1" applyAlignment="1" applyProtection="1">
      <alignment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164" fontId="4" fillId="4" borderId="9" xfId="0" applyNumberFormat="1" applyFont="1" applyFill="1" applyBorder="1" applyAlignment="1" applyProtection="1">
      <alignment horizontal="center" vertical="center"/>
    </xf>
    <xf numFmtId="166" fontId="4" fillId="4" borderId="9" xfId="0" applyNumberFormat="1" applyFont="1" applyFill="1" applyBorder="1" applyAlignment="1" applyProtection="1">
      <alignment horizontal="center" vertical="center"/>
    </xf>
    <xf numFmtId="0" fontId="4" fillId="4" borderId="9" xfId="0" applyFont="1" applyFill="1" applyBorder="1" applyAlignment="1" applyProtection="1">
      <alignment horizontal="left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164" fontId="4" fillId="2" borderId="9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left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1" fillId="10" borderId="9" xfId="0" applyFont="1" applyFill="1" applyBorder="1" applyAlignment="1" applyProtection="1">
      <alignment horizontal="left" vertical="center" wrapText="1"/>
    </xf>
    <xf numFmtId="0" fontId="4" fillId="7" borderId="9" xfId="0" applyNumberFormat="1" applyFont="1" applyFill="1" applyBorder="1" applyAlignment="1" applyProtection="1">
      <alignment vertical="center" wrapText="1"/>
    </xf>
    <xf numFmtId="0" fontId="4" fillId="7" borderId="9" xfId="0" applyFont="1" applyFill="1" applyBorder="1" applyAlignment="1" applyProtection="1">
      <alignment vertical="center" wrapText="1"/>
    </xf>
    <xf numFmtId="0" fontId="4" fillId="5" borderId="9" xfId="0" applyNumberFormat="1" applyFont="1" applyFill="1" applyBorder="1" applyAlignment="1" applyProtection="1">
      <alignment vertical="center" wrapText="1"/>
    </xf>
    <xf numFmtId="0" fontId="4" fillId="5" borderId="9" xfId="0" applyFont="1" applyFill="1" applyBorder="1" applyAlignment="1" applyProtection="1">
      <alignment vertical="center" wrapText="1"/>
    </xf>
    <xf numFmtId="164" fontId="4" fillId="8" borderId="9" xfId="0" applyNumberFormat="1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vertical="center" wrapText="1"/>
    </xf>
    <xf numFmtId="164" fontId="4" fillId="0" borderId="9" xfId="0" applyNumberFormat="1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vertical="center" wrapText="1"/>
    </xf>
    <xf numFmtId="0" fontId="3" fillId="2" borderId="9" xfId="0" applyFont="1" applyFill="1" applyBorder="1" applyAlignment="1" applyProtection="1">
      <alignment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justify" vertical="center" wrapText="1"/>
    </xf>
    <xf numFmtId="0" fontId="4" fillId="0" borderId="9" xfId="0" applyFont="1" applyFill="1" applyBorder="1" applyAlignment="1" applyProtection="1">
      <alignment horizontal="justify" vertical="center" wrapText="1"/>
    </xf>
    <xf numFmtId="0" fontId="4" fillId="4" borderId="9" xfId="0" applyFont="1" applyFill="1" applyBorder="1" applyAlignment="1" applyProtection="1">
      <alignment horizontal="justify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justify" vertical="center" wrapText="1"/>
    </xf>
    <xf numFmtId="0" fontId="1" fillId="7" borderId="9" xfId="0" applyNumberFormat="1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2" fillId="5" borderId="9" xfId="0" applyNumberFormat="1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4" fillId="3" borderId="9" xfId="0" applyNumberFormat="1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left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164" fontId="5" fillId="6" borderId="0" xfId="0" applyNumberFormat="1" applyFont="1" applyFill="1" applyBorder="1" applyAlignment="1" applyProtection="1">
      <alignment horizontal="center" vertical="center" wrapText="1"/>
    </xf>
    <xf numFmtId="164" fontId="5" fillId="6" borderId="0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164" fontId="4" fillId="0" borderId="6" xfId="0" applyNumberFormat="1" applyFont="1" applyFill="1" applyBorder="1" applyAlignment="1" applyProtection="1">
      <alignment horizontal="center" vertical="center"/>
    </xf>
    <xf numFmtId="164" fontId="4" fillId="0" borderId="7" xfId="0" applyNumberFormat="1" applyFont="1" applyFill="1" applyBorder="1" applyAlignment="1" applyProtection="1">
      <alignment horizontal="center" vertical="center"/>
    </xf>
    <xf numFmtId="0" fontId="10" fillId="9" borderId="3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443"/>
  <sheetViews>
    <sheetView tabSelected="1" topLeftCell="A300" zoomScale="115" zoomScaleNormal="115" zoomScaleSheetLayoutView="75" workbookViewId="0">
      <selection activeCell="F457" sqref="F457"/>
    </sheetView>
  </sheetViews>
  <sheetFormatPr baseColWidth="10" defaultColWidth="11.42578125" defaultRowHeight="12.75" x14ac:dyDescent="0.2"/>
  <cols>
    <col min="1" max="1" width="4.42578125" style="11" customWidth="1"/>
    <col min="2" max="4" width="3.5703125" style="11" customWidth="1"/>
    <col min="5" max="5" width="4.42578125" style="12" customWidth="1"/>
    <col min="6" max="6" width="65.5703125" style="1" customWidth="1"/>
    <col min="7" max="7" width="3.5703125" style="10" customWidth="1"/>
    <col min="8" max="8" width="12.5703125" style="13" customWidth="1"/>
    <col min="9" max="9" width="14.5703125" style="14" hidden="1" customWidth="1"/>
    <col min="10" max="21" width="14.5703125" style="15" hidden="1" customWidth="1"/>
    <col min="22" max="80" width="14.5703125" style="16" hidden="1" customWidth="1"/>
    <col min="81" max="81" width="24.5703125" style="17" customWidth="1"/>
    <col min="82" max="82" width="13.5703125" style="1" hidden="1" customWidth="1"/>
    <col min="83" max="16384" width="11.42578125" style="1"/>
  </cols>
  <sheetData>
    <row r="1" spans="1:82" ht="50.1" customHeight="1" x14ac:dyDescent="0.2">
      <c r="A1" s="93" t="s">
        <v>346</v>
      </c>
      <c r="B1" s="93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 s="94"/>
      <c r="CA1" s="94"/>
      <c r="CB1" s="94"/>
      <c r="CC1" s="94"/>
    </row>
    <row r="2" spans="1:82" ht="30" customHeight="1" x14ac:dyDescent="0.2">
      <c r="A2" s="95" t="s">
        <v>345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7"/>
    </row>
    <row r="3" spans="1:82" ht="27" customHeight="1" x14ac:dyDescent="0.2">
      <c r="A3" s="98" t="s">
        <v>347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100"/>
    </row>
    <row r="4" spans="1:82" ht="53.45" customHeight="1" x14ac:dyDescent="0.2">
      <c r="A4" s="101" t="s">
        <v>348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3"/>
    </row>
    <row r="5" spans="1:82" ht="36" customHeight="1" x14ac:dyDescent="0.2">
      <c r="A5" s="104" t="s">
        <v>8</v>
      </c>
      <c r="B5" s="105"/>
      <c r="C5" s="105"/>
      <c r="D5" s="105"/>
      <c r="E5" s="106"/>
      <c r="F5" s="107"/>
      <c r="G5" s="107"/>
      <c r="H5" s="107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5" t="s">
        <v>312</v>
      </c>
    </row>
    <row r="6" spans="1:82" s="6" customFormat="1" ht="30" customHeight="1" x14ac:dyDescent="0.2">
      <c r="A6" s="91" t="s">
        <v>450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20"/>
    </row>
    <row r="7" spans="1:82" s="6" customFormat="1" ht="22.5" x14ac:dyDescent="0.2">
      <c r="A7" s="92" t="s">
        <v>11</v>
      </c>
      <c r="B7" s="92"/>
      <c r="C7" s="92"/>
      <c r="D7" s="92"/>
      <c r="E7" s="92"/>
      <c r="F7" s="90" t="s">
        <v>33</v>
      </c>
      <c r="G7" s="90" t="s">
        <v>28</v>
      </c>
      <c r="H7" s="18" t="s">
        <v>313</v>
      </c>
      <c r="I7" s="90" t="s">
        <v>58</v>
      </c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 t="s">
        <v>58</v>
      </c>
      <c r="CD7" s="19" t="s">
        <v>339</v>
      </c>
    </row>
    <row r="8" spans="1:82" s="6" customFormat="1" ht="7.35" customHeight="1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2"/>
      <c r="CD8" s="22"/>
    </row>
    <row r="9" spans="1:82" s="7" customFormat="1" ht="15" customHeight="1" x14ac:dyDescent="0.2">
      <c r="A9" s="23" t="s">
        <v>337</v>
      </c>
      <c r="B9" s="23">
        <v>1</v>
      </c>
      <c r="C9" s="23"/>
      <c r="D9" s="23"/>
      <c r="E9" s="24"/>
      <c r="F9" s="25" t="s">
        <v>24</v>
      </c>
      <c r="G9" s="26"/>
      <c r="H9" s="27"/>
      <c r="I9" s="28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7"/>
      <c r="CD9" s="27"/>
    </row>
    <row r="10" spans="1:82" s="8" customFormat="1" ht="15" customHeight="1" x14ac:dyDescent="0.2">
      <c r="A10" s="23" t="s">
        <v>337</v>
      </c>
      <c r="B10" s="29">
        <v>1</v>
      </c>
      <c r="C10" s="29">
        <v>1</v>
      </c>
      <c r="D10" s="29"/>
      <c r="E10" s="30"/>
      <c r="F10" s="31" t="s">
        <v>25</v>
      </c>
      <c r="G10" s="32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</row>
    <row r="11" spans="1:82" s="9" customFormat="1" ht="15" customHeight="1" x14ac:dyDescent="0.2">
      <c r="A11" s="23" t="s">
        <v>337</v>
      </c>
      <c r="B11" s="34">
        <v>1</v>
      </c>
      <c r="C11" s="34">
        <v>1</v>
      </c>
      <c r="D11" s="34">
        <v>1</v>
      </c>
      <c r="E11" s="35"/>
      <c r="F11" s="36" t="s">
        <v>74</v>
      </c>
      <c r="G11" s="37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</row>
    <row r="12" spans="1:82" s="9" customFormat="1" ht="11.25" x14ac:dyDescent="0.2">
      <c r="A12" s="23" t="s">
        <v>337</v>
      </c>
      <c r="B12" s="39">
        <v>1</v>
      </c>
      <c r="C12" s="39">
        <v>1</v>
      </c>
      <c r="D12" s="39">
        <v>1</v>
      </c>
      <c r="E12" s="40">
        <v>1</v>
      </c>
      <c r="F12" s="41" t="s">
        <v>307</v>
      </c>
      <c r="G12" s="42" t="s">
        <v>41</v>
      </c>
      <c r="H12" s="43">
        <v>0</v>
      </c>
      <c r="I12" s="44" t="str">
        <f t="shared" ref="I12:I79" si="0">IF(H12=INT(H12),CONCATENATE(" ",H12,",00"),IF(INT(H12*10)=H12*10,CONCATENATE(" ",H12,"0"),CONCATENATE(" ",H12)))</f>
        <v xml:space="preserve"> 0,00</v>
      </c>
      <c r="J12" s="44" t="str">
        <f t="shared" ref="J12:J20" si="1">IF(H12&gt;=100000000,MID(RIGHT(I12,12),1,1),"0")</f>
        <v>0</v>
      </c>
      <c r="K12" s="44" t="str">
        <f t="shared" ref="K12:K20" si="2">IF(H12&gt;=10000000,MID(RIGHT(I12,11),1,1),"0")</f>
        <v>0</v>
      </c>
      <c r="L12" s="44" t="str">
        <f t="shared" ref="L12:L20" si="3">IF(H12&gt;=1000000,MID(RIGHT(I12,10),1,1),"0")</f>
        <v>0</v>
      </c>
      <c r="M12" s="44" t="str">
        <f t="shared" ref="M12:M20" si="4">IF(H12&gt;=100000,MID(RIGHT(I12,9),1,1),"0")</f>
        <v>0</v>
      </c>
      <c r="N12" s="44" t="str">
        <f t="shared" ref="N12:N20" si="5">IF(H12&gt;=10000,MID(RIGHT(I12,8),1,1),"0")</f>
        <v>0</v>
      </c>
      <c r="O12" s="44" t="str">
        <f t="shared" ref="O12:O20" si="6">IF(H12&gt;=1000,MID(RIGHT(I12,7),1,1),"0")</f>
        <v>0</v>
      </c>
      <c r="P12" s="44" t="str">
        <f t="shared" ref="P12:P20" si="7">IF(H12&gt;=100,MID(RIGHT(I12,6),1,1),"0")</f>
        <v>0</v>
      </c>
      <c r="Q12" s="44" t="str">
        <f t="shared" ref="Q12:Q20" si="8">IF(H12&gt;=10,MID(RIGHT(I12,5),1,1),"0")</f>
        <v>0</v>
      </c>
      <c r="R12" s="44" t="str">
        <f t="shared" ref="R12:R20" si="9">IF(H12&gt;=0,MID(RIGHT(I12,4),1,1),"0")</f>
        <v>0</v>
      </c>
      <c r="S12" s="44" t="s">
        <v>12</v>
      </c>
      <c r="T12" s="44" t="str">
        <f t="shared" ref="T12:T20" si="10">IF(INT(H12)&lt;&gt;H12,MID(RIGHT(I12,2),1,1),"0")</f>
        <v>0</v>
      </c>
      <c r="U12" s="44" t="str">
        <f t="shared" ref="U12:U20" si="11">IF(INT(H12*10)&lt;&gt;H12*10,RIGHT(I12,1),"0")</f>
        <v>0</v>
      </c>
      <c r="V12" s="45"/>
      <c r="W12" s="46" t="str">
        <f t="shared" ref="W12:W20" si="12">IF(OR(VALUE(J12)=0,VALUE(J12)&gt;5),"",CONCATENATE(IF(VALUE(J12)=1,"",IF(VALUE(J12)=2,"deux ",IF(VALUE(J12)=3,"trois ",IF(VALUE(J12)=4,"quatre ",IF(VALUE(J12)=5,"cinq "))))),"cent"))</f>
        <v/>
      </c>
      <c r="X12" s="46" t="str">
        <f t="shared" ref="X12:X20" si="13">IF(OR(J12="",VALUE(J12)&lt;6),"",CONCATENATE(IF(VALUE(J12)=6,"six ",IF(VALUE(J12)=7,"sept ",IF(VALUE(J12)=8,"huit ",IF(VALUE(J12)=9,"neuf ")))),"cent"))</f>
        <v/>
      </c>
      <c r="Y12" s="46" t="str">
        <f t="shared" ref="Y12:Y20" si="14">CONCATENATE(W12,X12)</f>
        <v/>
      </c>
      <c r="Z12" s="45"/>
      <c r="AA12" s="46" t="str">
        <f t="shared" ref="AA12:AA20" si="15">IF(OR(K12="",VALUE(K12)=0,VALUE(K12)&gt;5,AND(VALUE(AE12)&gt;10,VALUE(AE12)&lt;17)),"",IF(OR(VALUE(AE12)=10,AND(VALUE(AE12)&gt;16,VALUE(AE12)&lt;20)),"dix",IF(VALUE(K12)=2,"vingt",IF(VALUE(K12)=3,"trente",IF(VALUE(K12)=4,"quarante",IF(VALUE(K12)=5,"cinquante"))))))</f>
        <v/>
      </c>
      <c r="AB12" s="46" t="str">
        <f t="shared" ref="AB12:AB20" si="16">IF(OR(K12="",VALUE(K12)&lt;6),"",IF(AND(VALUE(K12)=7,OR(VALUE(L12)=0,AE12&gt;76)),"soixante dix",IF(OR(VALUE(K12)=6,VALUE(K12)=7),"soixante",IF(AND(VALUE(K12)=9,OR(VALUE(L12)=0,VALUE(AE12)&gt;96)),"quatre vingt dix",IF(OR(VALUE(K12)=8,VALUE(K12)=9),"quatre vingt")))))</f>
        <v/>
      </c>
      <c r="AC12" s="46" t="str">
        <f t="shared" ref="AC12:AC20" si="17">CONCATENATE(" ",AA12,AB12,IF(OR(VALUE(L12)&lt;&gt;1,VALUE(K12)=0,VALUE(K12)=1,VALUE(K12)=8,VALUE(K12)=9),""," et"))</f>
        <v xml:space="preserve"> </v>
      </c>
      <c r="AD12" s="45"/>
      <c r="AE12" s="46">
        <f t="shared" ref="AE12:AE20" si="18">VALUE(CONCATENATE(K12,L12))</f>
        <v>0</v>
      </c>
      <c r="AF12" s="46" t="str">
        <f t="shared" ref="AF12:AF20" si="19">IF(OR(VALUE(L12)=0,AE12="",VALUE(L12)&gt;5,AND(VALUE(AE12)&gt;5,VALUE(AE12)&lt;16),AND(VALUE(AE12)&gt;65,VALUE(AE12)&lt;76),AND(VALUE(AE12)&gt;85,VALUE(AE12)&lt;96)),"",CONCATENATE(IF(VALUE(L12)=1,"un",IF(VALUE(L12)=2,"deux",IF(VALUE(L12)=3,"trois",IF(VALUE(L12)=4,"quatre",IF(VALUE(L12)=5,"cinq")))))," million"))</f>
        <v/>
      </c>
      <c r="AG12" s="46" t="str">
        <f t="shared" ref="AG12:AG20" si="20">IF(OR(AE12="",VALUE(L12)&lt;6,AND(VALUE(AE12)&gt;10,VALUE(AE12)&lt;17),AE12=76,AE12=96),"",CONCATENATE(IF(VALUE(L12)=6,"six",IF(VALUE(L12)=7,"sept",IF(VALUE(L12)=8,"huit",IF(VALUE(L12)=9,"neuf",IF(VALUE(AE12)=10,"dix")))))," million"))</f>
        <v/>
      </c>
      <c r="AH12" s="46" t="str">
        <f t="shared" ref="AH12:AH20" si="21">IF(OR(AE12="",VALUE(AE12)&lt;11,AND(VALUE(AE12)&gt;15,VALUE(AE12)&lt;71),AND(VALUE(AE12)&gt;75,VALUE(AE12)&lt;91),VALUE(AE12)&gt;95),"",CONCATENATE(IF(OR(VALUE(AE12)=91,VALUE(AE12)=71,VALUE(AE12)=11),"onze",IF(OR(VALUE(AE12)=92,VALUE(AE12)=72,VALUE(AE12)=12),"douze",IF(OR(VALUE(AE12)=93,VALUE(AE12)=73,VALUE(AE12)=13),"treize",IF(OR(AE12=94,AE12=74,AE12=14),"quatorze",IF(OR(AE12=95,AE12=75,AE12=15),"quinze")))))," million"))</f>
        <v/>
      </c>
      <c r="AI12" s="46" t="str">
        <f t="shared" ref="AI12:AI20" si="22">IF(OR(AE12=16,AE12=76,AE12=96),"seize million","")</f>
        <v/>
      </c>
      <c r="AJ12" s="46" t="str">
        <f t="shared" ref="AJ12:AJ20" si="23">CONCATENATE(" ",AF12,AG12,AH12,AI12,IF(VALUE(CONCATENATE(J12,K12,L12))=0,"",IF(VALUE(L12)=0,"million","")),IF(AND(VALUE(CONCATENATE(J12,K12,L12))&gt;1,VALUE(CONCATENATE(M12,N12,O12,P12,Q12,R12))=0),"s",""))</f>
        <v xml:space="preserve"> </v>
      </c>
      <c r="AK12" s="45"/>
      <c r="AL12" s="46" t="str">
        <f t="shared" ref="AL12:AL20" si="24">IF(OR(VALUE(M12)=0,VALUE(M12)&gt;5),"",CONCATENATE(IF(VALUE(M12)=1,"",IF(VALUE(M12)=2,"deux ",IF(VALUE(M12)=3,"trois ",IF(VALUE(M12)=4,"quatre ",IF(VALUE(M12)=5,"cinq "))))),"cent"))</f>
        <v/>
      </c>
      <c r="AM12" s="46" t="str">
        <f t="shared" ref="AM12:AM20" si="25">IF(OR(M12="",VALUE(M12)&lt;6),"",CONCATENATE(IF(VALUE(M12)=6,"six ",IF(VALUE(M12)=7,"sept ",IF(VALUE(M12)=8,"huit ",IF(VALUE(M12)=9,"neuf ")))),"cent"))</f>
        <v/>
      </c>
      <c r="AN12" s="46" t="str">
        <f t="shared" ref="AN12:AN20" si="26">CONCATENATE(" ",AL12,AM12)</f>
        <v xml:space="preserve"> </v>
      </c>
      <c r="AO12" s="45"/>
      <c r="AP12" s="46" t="str">
        <f t="shared" ref="AP12:AP20" si="27">IF(OR(N12="",VALUE(N12)=0,VALUE(N12)&gt;5,AND(VALUE(AT12)&gt;10,VALUE(AT12)&lt;17)),"",IF(OR(VALUE(AT12)=10,AND(VALUE(AT12)&gt;16,VALUE(AT12)&lt;20)),"dix",IF(VALUE(N12)=2,"vingt",IF(VALUE(N12)=3,"trente",IF(VALUE(N12)=4,"quarante",IF(VALUE(N12)=5,"cinquante"))))))</f>
        <v/>
      </c>
      <c r="AQ12" s="46" t="str">
        <f t="shared" ref="AQ12:AQ20" si="28">IF(OR(N12="",VALUE(N12)&lt;6),"",IF(AND(VALUE(N12)=7,OR(VALUE(O12)=0,AT12&gt;76)),"soixante dix",IF(OR(VALUE(N12)=6,VALUE(N12)=7),"soixante",IF(AND(VALUE(N12)=9,OR(VALUE(O12)=0,VALUE(AT12)&gt;96)),"quatre vingt dix",IF(OR(VALUE(N12)=8,VALUE(N12)=9),"quatre vingt")))))</f>
        <v/>
      </c>
      <c r="AR12" s="46" t="str">
        <f t="shared" ref="AR12:AR20" si="29">CONCATENATE(" ",AP12,AQ12,IF(OR(VALUE(O12)&lt;&gt;1,VALUE(N12)=0,VALUE(N12)=1,VALUE(N12)=8,VALUE(N12)=9),""," et"))</f>
        <v xml:space="preserve"> </v>
      </c>
      <c r="AS12" s="45"/>
      <c r="AT12" s="46">
        <f t="shared" ref="AT12:AT20" si="30">VALUE(CONCATENATE(N12,O12))</f>
        <v>0</v>
      </c>
      <c r="AU12" s="46" t="str">
        <f t="shared" ref="AU12:AU20" si="31">IF(OR(VALUE(O12)=0,AT12="",VALUE(O12)&gt;5,AND(VALUE(AT12)&gt;5,VALUE(AT12)&lt;16),AND(VALUE(AT12)&gt;65,VALUE(AT12)&lt;76),AND(VALUE(AT12)&gt;85,VALUE(AT12)&lt;96)),"",CONCATENATE(IF(VALUE(O12)=1,"un",IF(VALUE(O12)=2,"deux",IF(VALUE(O12)=3,"trois",IF(VALUE(O12)=4,"quatre",IF(VALUE(O12)=5,"cinq")))))," mille"))</f>
        <v/>
      </c>
      <c r="AV12" s="46" t="str">
        <f t="shared" ref="AV12:AV20" si="32">IF(OR(AT12="",VALUE(O12)&lt;6,AND(VALUE(AT12)&gt;10,VALUE(AT12)&lt;17),AT12=76,AT12=96),"",CONCATENATE(IF(VALUE(O12)=6,"six",IF(VALUE(O12)=7,"sept",IF(VALUE(O12)=8,"huit",IF(VALUE(O12)=9,"neuf",IF(VALUE(AT12)=10,"dix")))))," mille"))</f>
        <v/>
      </c>
      <c r="AW12" s="46" t="str">
        <f t="shared" ref="AW12:AW20" si="33">IF(OR(AT12="",VALUE(AT12)&lt;11,AND(VALUE(AT12)&gt;15,VALUE(AT12)&lt;71),AND(VALUE(AT12)&gt;75,VALUE(AT12)&lt;91),VALUE(AT12)&gt;95),"",CONCATENATE(IF(OR(VALUE(AT12)=91,VALUE(AT12)=71,VALUE(AT12)=11),"onze",IF(OR(VALUE(AT12)=92,VALUE(AT12)=72,VALUE(AT12)=12),"douze",IF(OR(VALUE(AT12)=93,VALUE(AT12)=73,VALUE(AT12)=13),"treize",IF(OR(AT12=94,AT12=74,AT12=14),"quatorze",IF(OR(AT12=95,AT12=75,AT12=15),"quinze")))))," mille"))</f>
        <v/>
      </c>
      <c r="AX12" s="46" t="str">
        <f t="shared" ref="AX12:AX20" si="34">IF(OR(AT12=16,AT12=76,AT12=96),"seize mille","")</f>
        <v/>
      </c>
      <c r="AY12" s="46" t="str">
        <f t="shared" ref="AY12:AY20" si="35">IF(AND(AU12="un mille",H12&lt;10000)," mille",CONCATENATE(" ",AU12,AV12,AW12,AX12,IF(VALUE(CONCATENATE(M12,N12,O12))=0,"",IF(VALUE(O12)=0," mille","")),IF(AND(VALUE(CONCATENATE(M12,N12,O12))&gt;1,VALUE(CONCATENATE(P12,Q12,R12))=0),"s","")))</f>
        <v xml:space="preserve"> </v>
      </c>
      <c r="AZ12" s="45"/>
      <c r="BA12" s="46" t="str">
        <f t="shared" ref="BA12:BA20" si="36">IF(OR(VALUE(P12)=0,VALUE(P12)&gt;5),"",CONCATENATE(IF(VALUE(P12)=1,"",IF(VALUE(P12)=2,"deux ",IF(VALUE(P12)=3,"trois ",IF(VALUE(P12)=4,"quatre ",IF(VALUE(P12)=5,"cinq "))))),"cent"))</f>
        <v/>
      </c>
      <c r="BB12" s="46" t="str">
        <f t="shared" ref="BB12:BB20" si="37">IF(OR(P12="",VALUE(P12)&lt;6),"",CONCATENATE(IF(VALUE(P12)=6,"six ",IF(VALUE(P12)=7,"sept ",IF(VALUE(P12)=8,"huit ",IF(VALUE(P12)=9,"neuf ")))),"cent"))</f>
        <v/>
      </c>
      <c r="BC12" s="46" t="str">
        <f t="shared" ref="BC12:BC20" si="38">CONCATENATE(" ",BA12,BB12)</f>
        <v xml:space="preserve"> </v>
      </c>
      <c r="BD12" s="45"/>
      <c r="BE12" s="46" t="str">
        <f t="shared" ref="BE12:BE20" si="39">IF(OR(Q12="",VALUE(Q12)=0,VALUE(Q12)&gt;5,AND(VALUE(BI12)&gt;10,VALUE(BI12)&lt;17)),"",IF(OR(VALUE(BI12)=10,AND(VALUE(BI12)&gt;16,VALUE(BI12)&lt;20)),"dix",IF(VALUE(Q12)=2,"vingt",IF(VALUE(Q12)=3,"trente",IF(VALUE(Q12)=4,"quarante",IF(VALUE(Q12)=5,"cinquante"))))))</f>
        <v/>
      </c>
      <c r="BF12" s="46" t="str">
        <f t="shared" ref="BF12:BF20" si="40">IF(OR(Q12="",VALUE(Q12)&lt;6),"",IF(AND(VALUE(Q12)=7,OR(VALUE(R12)=0,BI12&gt;76)),"soixante dix",IF(OR(VALUE(Q12)=6,VALUE(Q12)=7),"soixante",IF(AND(VALUE(Q12)=9,OR(VALUE(R12)=0,VALUE(BI12)&gt;96)),"quatre vingt dix",IF(OR(VALUE(Q12)=8,VALUE(Q12)=9),"quatre vingt")))))</f>
        <v/>
      </c>
      <c r="BG12" s="46" t="str">
        <f t="shared" ref="BG12:BG20" si="41">CONCATENATE(" ",BE12,BF12,IF(OR(VALUE(R12)&lt;&gt;1,VALUE(Q12)=0,VALUE(Q12)=1,VALUE(Q12)=8,VALUE(Q12)=9),""," et"))</f>
        <v xml:space="preserve"> </v>
      </c>
      <c r="BH12" s="45"/>
      <c r="BI12" s="46">
        <f t="shared" ref="BI12:BI20" si="42">VALUE(CONCATENATE(Q12,R12))</f>
        <v>0</v>
      </c>
      <c r="BJ12" s="46" t="str">
        <f t="shared" ref="BJ12:BJ20" si="43">IF(OR(VALUE(R12)=0,BI12="",VALUE(R12)&gt;5,AND(VALUE(BI12)&gt;5,VALUE(BI12)&lt;16),AND(VALUE(BI12)&gt;65,VALUE(BI12)&lt;76),AND(VALUE(BI12)&gt;85,VALUE(BI12)&lt;96)),"",CONCATENATE(IF(VALUE(R12)=1,"un",IF(VALUE(R12)=2,"deux",IF(VALUE(R12)=3,"trois",IF(VALUE(R12)=4,"quatre",IF(VALUE(R12)=5,"cinq")))))," euro"))</f>
        <v/>
      </c>
      <c r="BK12" s="46" t="str">
        <f t="shared" ref="BK12:BK20" si="44">IF(OR(BI12="",VALUE(R12)&lt;6,AND(VALUE(BI12)&gt;10,VALUE(BI12)&lt;17),BI12=76,BI12=96),"",CONCATENATE(IF(VALUE(R12)=6,"six",IF(VALUE(R12)=7,"sept",IF(VALUE(R12)=8,"huit",IF(VALUE(R12)=9,"neuf",IF(VALUE(BI12)=10,"dix")))))," euro"))</f>
        <v/>
      </c>
      <c r="BL12" s="46" t="str">
        <f t="shared" ref="BL12:BL20" si="45">IF(OR(BI12="",VALUE(BI12)&lt;11,AND(VALUE(BI12)&gt;15,VALUE(BI12)&lt;71),AND(VALUE(BI12)&gt;75,VALUE(BI12)&lt;91),VALUE(BI12)&gt;95),"",CONCATENATE(IF(OR(VALUE(BI12)=91,VALUE(BI12)=71,VALUE(BI12)=11),"onze",IF(OR(VALUE(BI12)=92,VALUE(BI12)=72,VALUE(BI12)=12),"douze",IF(OR(VALUE(BI12)=93,VALUE(BI12)=73,VALUE(BI12)=13),"treize",IF(OR(BI12=94,BI12=74,BI12=14),"quatorze",IF(OR(BI12=95,BI12=75,BI12=15),"quinze")))))," euro"))</f>
        <v/>
      </c>
      <c r="BM12" s="46" t="str">
        <f t="shared" ref="BM12:BM20" si="46">IF(OR(BI12=16,BI12=76,BI12=96),"seize euro","")</f>
        <v/>
      </c>
      <c r="BN12" s="46" t="str">
        <f t="shared" ref="BN12:BN20" si="47">IF(VALUE(CONCATENATE(J12,K12,L12,M12,N12,O12,P12,Q12,R12))=0,"zero euro",CONCATENATE(" ",BJ12,BK12,BL12,BM12,IF(VALUE(CONCATENATE(M12,N12,O12,P12,Q12,R12))=0," d'",""),IF(OR(VALUE(R12)=0,VALUE(CONCATENATE(P12,Q12,R12))=0)," euro",""),IF(VALUE(CONCATENATE(J12,K12,L12,M12,N12,O12,P12,Q12,R12))&gt;1,"s","")))</f>
        <v>zero euro</v>
      </c>
      <c r="BO12" s="45"/>
      <c r="BP12" s="46" t="str">
        <f t="shared" ref="BP12:BP20" si="48">IF(VALUE(CONCATENATE(T12,U12))=0,""," virgule")</f>
        <v/>
      </c>
      <c r="BQ12" s="45"/>
      <c r="BR12" s="46" t="str">
        <f t="shared" ref="BR12:BR20" si="49">IF(OR(T12="",VALUE(T12)=0,VALUE(T12)&gt;5,AND(VALUE(BV12)&gt;10,VALUE(BV12)&lt;17)),"",IF(OR(VALUE(BV12)=10,AND(VALUE(BV12)&gt;16,VALUE(BV12)&lt;20)),"dix",IF(VALUE(T12)=2,"vingt",IF(VALUE(T12)=3,"trente",IF(VALUE(T12)=4,"quarante",IF(VALUE(T12)=5,"cinquante"))))))</f>
        <v/>
      </c>
      <c r="BS12" s="46" t="str">
        <f t="shared" ref="BS12:BS20" si="50">IF(OR(T12="",VALUE(T12)&lt;6),"",IF(AND(VALUE(T12)=7,OR(VALUE(U12)=0,BV12&gt;76)),"soixante dix",IF(OR(VALUE(T12)=6,VALUE(T12)=7),"soixante",IF(AND(VALUE(T12)=9,OR(VALUE(U12)=0,VALUE(BV12)&gt;96)),"quatre vingt dix",IF(OR(VALUE(T12)=8,VALUE(T12)=9),"quatre vingt")))))</f>
        <v/>
      </c>
      <c r="BT12" s="46" t="str">
        <f t="shared" ref="BT12:BT20" si="51">CONCATENATE(" ",BR12,BS12,IF(OR(VALUE(U12)&lt;&gt;1,VALUE(T12)=0,VALUE(T12)=1,VALUE(T12)=8,VALUE(T12)=9),""," et"))</f>
        <v xml:space="preserve"> </v>
      </c>
      <c r="BU12" s="45"/>
      <c r="BV12" s="46">
        <f t="shared" ref="BV12:BV20" si="52">VALUE(CONCATENATE(T12,U12))</f>
        <v>0</v>
      </c>
      <c r="BW12" s="46" t="str">
        <f t="shared" ref="BW12:BW14" si="53">IF(OR(VALUE(U12)=0,BV12="",VALUE(U12)&gt;5,AND(VALUE(BV12)&gt;5,VALUE(BV12)&lt;16),AND(VALUE(BV12)&gt;65,VALUE(BV12)&lt;76),AND(VALUE(BV12)&gt;85,VALUE(BV12)&lt;96)),"",CONCATENATE(IF(VALUE(U12)=1,"un",IF(VALUE(U12)=2,"deux",IF(VALUE(U12)=3,"trois",IF(VALUE(U12)=4,"quatre",IF(VALUE(U12)=5,"cinq")))))," centime"))</f>
        <v/>
      </c>
      <c r="BX12" s="46" t="str">
        <f t="shared" ref="BX12:BX14" si="54">IF(OR(BV12="",VALUE(U12)&lt;6,AND(VALUE(BV12)&gt;10,VALUE(BV12)&lt;17),BV12=76,BV12=96),"",CONCATENATE(IF(VALUE(U12)=6,"six",IF(VALUE(U12)=7,"sept",IF(VALUE(U12)=8,"huit",IF(VALUE(U12)=9,"neuf",IF(VALUE(BV12)=10,"dix")))))," centime"))</f>
        <v/>
      </c>
      <c r="BY12" s="46" t="str">
        <f t="shared" ref="BY12:BY14" si="55">IF(OR(BV12="",VALUE(BV12)&lt;11,AND(VALUE(BV12)&gt;15,VALUE(BV12)&lt;71),AND(VALUE(BV12)&gt;75,VALUE(BV12)&lt;91),VALUE(BV12)&gt;95),"",CONCATENATE(IF(OR(VALUE(BV12)=91,VALUE(BV12)=71,VALUE(BV12)=11),"onze",IF(OR(VALUE(BV12)=92,VALUE(BV12)=72,VALUE(BV12)=12),"douze",IF(OR(VALUE(BV12)=93,VALUE(BV12)=73,VALUE(BV12)=13),"treize",IF(OR(BV12=94,BV12=74,BV12=14),"quatorze",IF(OR(BV12=95,BV12=75,BV12=15),"quinze")))))," centime"))</f>
        <v/>
      </c>
      <c r="BZ12" s="46" t="str">
        <f t="shared" ref="BZ12:BZ14" si="56">IF(OR(BV12=16,BV12=76,BV12=96),"seize centime","")</f>
        <v/>
      </c>
      <c r="CA12" s="46" t="str">
        <f t="shared" ref="CA12:CA14" si="57">CONCATENATE(" ",BW12,BX12,BY12,BZ12,IF(AND(VALUE(RIGHT(I12,2))&lt;&gt;0,VALUE(RIGHT(I12,1))=0),"centime",""),IF(VALUE(CONCATENATE(T12,U12))&gt;1,"s",""))</f>
        <v xml:space="preserve"> </v>
      </c>
      <c r="CB12" s="45"/>
      <c r="CC12" s="19" t="str">
        <f t="shared" ref="CC12:CC20" si="58">CONCATENATE(Y12,AC12,AJ12,AN12,AR12,AY12,BC12,BG12,BN12,BP12,BT12,CA12)</f>
        <v xml:space="preserve">       zero euro  </v>
      </c>
      <c r="CD12" s="47" t="e">
        <f>#REF!*H12</f>
        <v>#REF!</v>
      </c>
    </row>
    <row r="13" spans="1:82" s="9" customFormat="1" ht="22.5" x14ac:dyDescent="0.2">
      <c r="A13" s="23" t="s">
        <v>337</v>
      </c>
      <c r="B13" s="39">
        <v>1</v>
      </c>
      <c r="C13" s="39">
        <v>1</v>
      </c>
      <c r="D13" s="39">
        <v>1</v>
      </c>
      <c r="E13" s="49">
        <f>IF(G13="","",MAX(E$9:E12)+1)</f>
        <v>2</v>
      </c>
      <c r="F13" s="41" t="s">
        <v>308</v>
      </c>
      <c r="G13" s="42" t="s">
        <v>41</v>
      </c>
      <c r="H13" s="43">
        <v>0</v>
      </c>
      <c r="I13" s="44" t="str">
        <f t="shared" si="0"/>
        <v xml:space="preserve"> 0,00</v>
      </c>
      <c r="J13" s="44" t="str">
        <f t="shared" si="1"/>
        <v>0</v>
      </c>
      <c r="K13" s="44" t="str">
        <f t="shared" si="2"/>
        <v>0</v>
      </c>
      <c r="L13" s="44" t="str">
        <f t="shared" si="3"/>
        <v>0</v>
      </c>
      <c r="M13" s="44" t="str">
        <f t="shared" si="4"/>
        <v>0</v>
      </c>
      <c r="N13" s="44" t="str">
        <f t="shared" si="5"/>
        <v>0</v>
      </c>
      <c r="O13" s="44" t="str">
        <f t="shared" si="6"/>
        <v>0</v>
      </c>
      <c r="P13" s="44" t="str">
        <f t="shared" si="7"/>
        <v>0</v>
      </c>
      <c r="Q13" s="44" t="str">
        <f t="shared" si="8"/>
        <v>0</v>
      </c>
      <c r="R13" s="44" t="str">
        <f t="shared" si="9"/>
        <v>0</v>
      </c>
      <c r="S13" s="44" t="s">
        <v>12</v>
      </c>
      <c r="T13" s="44" t="str">
        <f t="shared" si="10"/>
        <v>0</v>
      </c>
      <c r="U13" s="44" t="str">
        <f t="shared" si="11"/>
        <v>0</v>
      </c>
      <c r="V13" s="45"/>
      <c r="W13" s="46" t="str">
        <f t="shared" si="12"/>
        <v/>
      </c>
      <c r="X13" s="46" t="str">
        <f t="shared" si="13"/>
        <v/>
      </c>
      <c r="Y13" s="46" t="str">
        <f t="shared" si="14"/>
        <v/>
      </c>
      <c r="Z13" s="45"/>
      <c r="AA13" s="46" t="str">
        <f t="shared" si="15"/>
        <v/>
      </c>
      <c r="AB13" s="46" t="str">
        <f t="shared" si="16"/>
        <v/>
      </c>
      <c r="AC13" s="46" t="str">
        <f t="shared" si="17"/>
        <v xml:space="preserve"> </v>
      </c>
      <c r="AD13" s="45"/>
      <c r="AE13" s="46">
        <f t="shared" si="18"/>
        <v>0</v>
      </c>
      <c r="AF13" s="46" t="str">
        <f t="shared" si="19"/>
        <v/>
      </c>
      <c r="AG13" s="46" t="str">
        <f t="shared" si="20"/>
        <v/>
      </c>
      <c r="AH13" s="46" t="str">
        <f t="shared" si="21"/>
        <v/>
      </c>
      <c r="AI13" s="46" t="str">
        <f t="shared" si="22"/>
        <v/>
      </c>
      <c r="AJ13" s="46" t="str">
        <f t="shared" si="23"/>
        <v xml:space="preserve"> </v>
      </c>
      <c r="AK13" s="45"/>
      <c r="AL13" s="46" t="str">
        <f t="shared" si="24"/>
        <v/>
      </c>
      <c r="AM13" s="46" t="str">
        <f t="shared" si="25"/>
        <v/>
      </c>
      <c r="AN13" s="46" t="str">
        <f t="shared" si="26"/>
        <v xml:space="preserve"> </v>
      </c>
      <c r="AO13" s="45"/>
      <c r="AP13" s="46" t="str">
        <f t="shared" si="27"/>
        <v/>
      </c>
      <c r="AQ13" s="46" t="str">
        <f t="shared" si="28"/>
        <v/>
      </c>
      <c r="AR13" s="46" t="str">
        <f t="shared" si="29"/>
        <v xml:space="preserve"> </v>
      </c>
      <c r="AS13" s="45"/>
      <c r="AT13" s="46">
        <f t="shared" si="30"/>
        <v>0</v>
      </c>
      <c r="AU13" s="46" t="str">
        <f t="shared" si="31"/>
        <v/>
      </c>
      <c r="AV13" s="46" t="str">
        <f t="shared" si="32"/>
        <v/>
      </c>
      <c r="AW13" s="46" t="str">
        <f t="shared" si="33"/>
        <v/>
      </c>
      <c r="AX13" s="46" t="str">
        <f t="shared" si="34"/>
        <v/>
      </c>
      <c r="AY13" s="46" t="str">
        <f t="shared" si="35"/>
        <v xml:space="preserve"> </v>
      </c>
      <c r="AZ13" s="45"/>
      <c r="BA13" s="46" t="str">
        <f t="shared" si="36"/>
        <v/>
      </c>
      <c r="BB13" s="46" t="str">
        <f t="shared" si="37"/>
        <v/>
      </c>
      <c r="BC13" s="46" t="str">
        <f t="shared" si="38"/>
        <v xml:space="preserve"> </v>
      </c>
      <c r="BD13" s="45"/>
      <c r="BE13" s="46" t="str">
        <f t="shared" si="39"/>
        <v/>
      </c>
      <c r="BF13" s="46" t="str">
        <f t="shared" si="40"/>
        <v/>
      </c>
      <c r="BG13" s="46" t="str">
        <f t="shared" si="41"/>
        <v xml:space="preserve"> </v>
      </c>
      <c r="BH13" s="45"/>
      <c r="BI13" s="46">
        <f t="shared" si="42"/>
        <v>0</v>
      </c>
      <c r="BJ13" s="46" t="str">
        <f t="shared" si="43"/>
        <v/>
      </c>
      <c r="BK13" s="46" t="str">
        <f t="shared" si="44"/>
        <v/>
      </c>
      <c r="BL13" s="46" t="str">
        <f t="shared" si="45"/>
        <v/>
      </c>
      <c r="BM13" s="46" t="str">
        <f t="shared" si="46"/>
        <v/>
      </c>
      <c r="BN13" s="46" t="str">
        <f t="shared" si="47"/>
        <v>zero euro</v>
      </c>
      <c r="BO13" s="45"/>
      <c r="BP13" s="46" t="str">
        <f t="shared" si="48"/>
        <v/>
      </c>
      <c r="BQ13" s="45"/>
      <c r="BR13" s="46" t="str">
        <f t="shared" si="49"/>
        <v/>
      </c>
      <c r="BS13" s="46" t="str">
        <f t="shared" si="50"/>
        <v/>
      </c>
      <c r="BT13" s="46" t="str">
        <f t="shared" si="51"/>
        <v xml:space="preserve"> </v>
      </c>
      <c r="BU13" s="45"/>
      <c r="BV13" s="46">
        <f t="shared" si="52"/>
        <v>0</v>
      </c>
      <c r="BW13" s="46" t="str">
        <f t="shared" si="53"/>
        <v/>
      </c>
      <c r="BX13" s="46" t="str">
        <f t="shared" si="54"/>
        <v/>
      </c>
      <c r="BY13" s="46" t="str">
        <f t="shared" si="55"/>
        <v/>
      </c>
      <c r="BZ13" s="46" t="str">
        <f t="shared" si="56"/>
        <v/>
      </c>
      <c r="CA13" s="46" t="str">
        <f t="shared" si="57"/>
        <v xml:space="preserve"> </v>
      </c>
      <c r="CB13" s="45"/>
      <c r="CC13" s="19" t="str">
        <f t="shared" si="58"/>
        <v xml:space="preserve">       zero euro  </v>
      </c>
      <c r="CD13" s="47" t="e">
        <f>#REF!*H13</f>
        <v>#REF!</v>
      </c>
    </row>
    <row r="14" spans="1:82" s="9" customFormat="1" ht="15" customHeight="1" x14ac:dyDescent="0.2">
      <c r="A14" s="23" t="s">
        <v>337</v>
      </c>
      <c r="B14" s="51">
        <v>1</v>
      </c>
      <c r="C14" s="51">
        <v>1</v>
      </c>
      <c r="D14" s="51">
        <v>1</v>
      </c>
      <c r="E14" s="49">
        <f>IF(G14="","",MAX(E$9:E13)+1)</f>
        <v>3</v>
      </c>
      <c r="F14" s="41" t="s">
        <v>338</v>
      </c>
      <c r="G14" s="42" t="s">
        <v>41</v>
      </c>
      <c r="H14" s="43">
        <v>0</v>
      </c>
      <c r="I14" s="44" t="str">
        <f t="shared" si="0"/>
        <v xml:space="preserve"> 0,00</v>
      </c>
      <c r="J14" s="44" t="str">
        <f t="shared" si="1"/>
        <v>0</v>
      </c>
      <c r="K14" s="44" t="str">
        <f t="shared" si="2"/>
        <v>0</v>
      </c>
      <c r="L14" s="44" t="str">
        <f t="shared" si="3"/>
        <v>0</v>
      </c>
      <c r="M14" s="44" t="str">
        <f t="shared" si="4"/>
        <v>0</v>
      </c>
      <c r="N14" s="44" t="str">
        <f t="shared" si="5"/>
        <v>0</v>
      </c>
      <c r="O14" s="44" t="str">
        <f t="shared" si="6"/>
        <v>0</v>
      </c>
      <c r="P14" s="44" t="str">
        <f t="shared" si="7"/>
        <v>0</v>
      </c>
      <c r="Q14" s="44" t="str">
        <f t="shared" si="8"/>
        <v>0</v>
      </c>
      <c r="R14" s="44" t="str">
        <f t="shared" si="9"/>
        <v>0</v>
      </c>
      <c r="S14" s="44"/>
      <c r="T14" s="44" t="str">
        <f t="shared" si="10"/>
        <v>0</v>
      </c>
      <c r="U14" s="44" t="str">
        <f t="shared" si="11"/>
        <v>0</v>
      </c>
      <c r="V14" s="45"/>
      <c r="W14" s="46" t="str">
        <f t="shared" si="12"/>
        <v/>
      </c>
      <c r="X14" s="46" t="str">
        <f t="shared" si="13"/>
        <v/>
      </c>
      <c r="Y14" s="46" t="str">
        <f t="shared" si="14"/>
        <v/>
      </c>
      <c r="Z14" s="45"/>
      <c r="AA14" s="46" t="str">
        <f t="shared" si="15"/>
        <v/>
      </c>
      <c r="AB14" s="46" t="str">
        <f t="shared" si="16"/>
        <v/>
      </c>
      <c r="AC14" s="46" t="str">
        <f t="shared" si="17"/>
        <v xml:space="preserve"> </v>
      </c>
      <c r="AD14" s="45"/>
      <c r="AE14" s="46">
        <f t="shared" si="18"/>
        <v>0</v>
      </c>
      <c r="AF14" s="46" t="str">
        <f t="shared" si="19"/>
        <v/>
      </c>
      <c r="AG14" s="46" t="str">
        <f t="shared" si="20"/>
        <v/>
      </c>
      <c r="AH14" s="46" t="str">
        <f t="shared" si="21"/>
        <v/>
      </c>
      <c r="AI14" s="46" t="str">
        <f t="shared" si="22"/>
        <v/>
      </c>
      <c r="AJ14" s="46" t="str">
        <f t="shared" si="23"/>
        <v xml:space="preserve"> </v>
      </c>
      <c r="AK14" s="45"/>
      <c r="AL14" s="46" t="str">
        <f t="shared" si="24"/>
        <v/>
      </c>
      <c r="AM14" s="46" t="str">
        <f t="shared" si="25"/>
        <v/>
      </c>
      <c r="AN14" s="46" t="str">
        <f t="shared" si="26"/>
        <v xml:space="preserve"> </v>
      </c>
      <c r="AO14" s="45"/>
      <c r="AP14" s="46" t="str">
        <f t="shared" si="27"/>
        <v/>
      </c>
      <c r="AQ14" s="46" t="str">
        <f t="shared" si="28"/>
        <v/>
      </c>
      <c r="AR14" s="46" t="str">
        <f t="shared" si="29"/>
        <v xml:space="preserve"> </v>
      </c>
      <c r="AS14" s="45"/>
      <c r="AT14" s="46">
        <f t="shared" si="30"/>
        <v>0</v>
      </c>
      <c r="AU14" s="46" t="str">
        <f t="shared" si="31"/>
        <v/>
      </c>
      <c r="AV14" s="46" t="str">
        <f t="shared" si="32"/>
        <v/>
      </c>
      <c r="AW14" s="46" t="str">
        <f t="shared" si="33"/>
        <v/>
      </c>
      <c r="AX14" s="46" t="str">
        <f t="shared" si="34"/>
        <v/>
      </c>
      <c r="AY14" s="46" t="str">
        <f t="shared" si="35"/>
        <v xml:space="preserve"> </v>
      </c>
      <c r="AZ14" s="45"/>
      <c r="BA14" s="46" t="str">
        <f t="shared" si="36"/>
        <v/>
      </c>
      <c r="BB14" s="46" t="str">
        <f t="shared" si="37"/>
        <v/>
      </c>
      <c r="BC14" s="46" t="str">
        <f t="shared" si="38"/>
        <v xml:space="preserve"> </v>
      </c>
      <c r="BD14" s="45"/>
      <c r="BE14" s="46" t="str">
        <f t="shared" si="39"/>
        <v/>
      </c>
      <c r="BF14" s="46" t="str">
        <f t="shared" si="40"/>
        <v/>
      </c>
      <c r="BG14" s="46" t="str">
        <f t="shared" si="41"/>
        <v xml:space="preserve"> </v>
      </c>
      <c r="BH14" s="45"/>
      <c r="BI14" s="46">
        <f t="shared" si="42"/>
        <v>0</v>
      </c>
      <c r="BJ14" s="46" t="str">
        <f t="shared" si="43"/>
        <v/>
      </c>
      <c r="BK14" s="46" t="str">
        <f t="shared" si="44"/>
        <v/>
      </c>
      <c r="BL14" s="46" t="str">
        <f t="shared" si="45"/>
        <v/>
      </c>
      <c r="BM14" s="46" t="str">
        <f t="shared" si="46"/>
        <v/>
      </c>
      <c r="BN14" s="46" t="str">
        <f t="shared" si="47"/>
        <v>zero euro</v>
      </c>
      <c r="BO14" s="45"/>
      <c r="BP14" s="46" t="str">
        <f t="shared" si="48"/>
        <v/>
      </c>
      <c r="BQ14" s="45"/>
      <c r="BR14" s="46" t="str">
        <f t="shared" si="49"/>
        <v/>
      </c>
      <c r="BS14" s="46" t="str">
        <f t="shared" si="50"/>
        <v/>
      </c>
      <c r="BT14" s="46" t="str">
        <f t="shared" si="51"/>
        <v xml:space="preserve"> </v>
      </c>
      <c r="BU14" s="45"/>
      <c r="BV14" s="46">
        <f t="shared" si="52"/>
        <v>0</v>
      </c>
      <c r="BW14" s="46" t="str">
        <f t="shared" si="53"/>
        <v/>
      </c>
      <c r="BX14" s="46" t="str">
        <f t="shared" si="54"/>
        <v/>
      </c>
      <c r="BY14" s="46" t="str">
        <f t="shared" si="55"/>
        <v/>
      </c>
      <c r="BZ14" s="46" t="str">
        <f t="shared" si="56"/>
        <v/>
      </c>
      <c r="CA14" s="46" t="str">
        <f t="shared" si="57"/>
        <v xml:space="preserve"> </v>
      </c>
      <c r="CB14" s="45"/>
      <c r="CC14" s="19" t="str">
        <f t="shared" si="58"/>
        <v xml:space="preserve">       zero euro  </v>
      </c>
      <c r="CD14" s="47" t="e">
        <f>#REF!*H14</f>
        <v>#REF!</v>
      </c>
    </row>
    <row r="15" spans="1:82" s="9" customFormat="1" ht="11.25" x14ac:dyDescent="0.2">
      <c r="A15" s="23" t="s">
        <v>337</v>
      </c>
      <c r="B15" s="34">
        <v>1</v>
      </c>
      <c r="C15" s="34">
        <v>1</v>
      </c>
      <c r="D15" s="34">
        <v>2</v>
      </c>
      <c r="E15" s="35" t="str">
        <f>IF(G15="","",MAX(E$9:E13)+1)</f>
        <v/>
      </c>
      <c r="F15" s="36" t="s">
        <v>72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</row>
    <row r="16" spans="1:82" s="9" customFormat="1" ht="11.25" x14ac:dyDescent="0.2">
      <c r="A16" s="23" t="s">
        <v>337</v>
      </c>
      <c r="B16" s="39">
        <v>1</v>
      </c>
      <c r="C16" s="39">
        <v>1</v>
      </c>
      <c r="D16" s="39">
        <v>2</v>
      </c>
      <c r="E16" s="49">
        <f>IF(G16="","",MAX(E$9:E15)+1)</f>
        <v>4</v>
      </c>
      <c r="F16" s="41" t="s">
        <v>427</v>
      </c>
      <c r="G16" s="42" t="s">
        <v>41</v>
      </c>
      <c r="H16" s="43">
        <v>0</v>
      </c>
      <c r="I16" s="44" t="str">
        <f t="shared" si="0"/>
        <v xml:space="preserve"> 0,00</v>
      </c>
      <c r="J16" s="44" t="str">
        <f t="shared" si="1"/>
        <v>0</v>
      </c>
      <c r="K16" s="44" t="str">
        <f t="shared" si="2"/>
        <v>0</v>
      </c>
      <c r="L16" s="44" t="str">
        <f t="shared" si="3"/>
        <v>0</v>
      </c>
      <c r="M16" s="44" t="str">
        <f t="shared" si="4"/>
        <v>0</v>
      </c>
      <c r="N16" s="44" t="str">
        <f t="shared" si="5"/>
        <v>0</v>
      </c>
      <c r="O16" s="44" t="str">
        <f t="shared" si="6"/>
        <v>0</v>
      </c>
      <c r="P16" s="44" t="str">
        <f t="shared" si="7"/>
        <v>0</v>
      </c>
      <c r="Q16" s="44" t="str">
        <f t="shared" si="8"/>
        <v>0</v>
      </c>
      <c r="R16" s="44" t="str">
        <f t="shared" si="9"/>
        <v>0</v>
      </c>
      <c r="S16" s="44" t="s">
        <v>12</v>
      </c>
      <c r="T16" s="44" t="str">
        <f t="shared" si="10"/>
        <v>0</v>
      </c>
      <c r="U16" s="44" t="str">
        <f t="shared" si="11"/>
        <v>0</v>
      </c>
      <c r="V16" s="45"/>
      <c r="W16" s="46" t="str">
        <f t="shared" si="12"/>
        <v/>
      </c>
      <c r="X16" s="46" t="str">
        <f t="shared" si="13"/>
        <v/>
      </c>
      <c r="Y16" s="46" t="str">
        <f t="shared" si="14"/>
        <v/>
      </c>
      <c r="Z16" s="45"/>
      <c r="AA16" s="46" t="str">
        <f t="shared" si="15"/>
        <v/>
      </c>
      <c r="AB16" s="46" t="str">
        <f t="shared" si="16"/>
        <v/>
      </c>
      <c r="AC16" s="46" t="str">
        <f t="shared" si="17"/>
        <v xml:space="preserve"> </v>
      </c>
      <c r="AD16" s="45"/>
      <c r="AE16" s="46">
        <f t="shared" si="18"/>
        <v>0</v>
      </c>
      <c r="AF16" s="46" t="str">
        <f t="shared" si="19"/>
        <v/>
      </c>
      <c r="AG16" s="46" t="str">
        <f t="shared" si="20"/>
        <v/>
      </c>
      <c r="AH16" s="46" t="str">
        <f t="shared" si="21"/>
        <v/>
      </c>
      <c r="AI16" s="46" t="str">
        <f t="shared" si="22"/>
        <v/>
      </c>
      <c r="AJ16" s="46" t="str">
        <f t="shared" si="23"/>
        <v xml:space="preserve"> </v>
      </c>
      <c r="AK16" s="45"/>
      <c r="AL16" s="46" t="str">
        <f t="shared" si="24"/>
        <v/>
      </c>
      <c r="AM16" s="46" t="str">
        <f t="shared" si="25"/>
        <v/>
      </c>
      <c r="AN16" s="46" t="str">
        <f t="shared" si="26"/>
        <v xml:space="preserve"> </v>
      </c>
      <c r="AO16" s="45"/>
      <c r="AP16" s="46" t="str">
        <f t="shared" si="27"/>
        <v/>
      </c>
      <c r="AQ16" s="46" t="str">
        <f t="shared" si="28"/>
        <v/>
      </c>
      <c r="AR16" s="46" t="str">
        <f t="shared" si="29"/>
        <v xml:space="preserve"> </v>
      </c>
      <c r="AS16" s="45"/>
      <c r="AT16" s="46">
        <f t="shared" si="30"/>
        <v>0</v>
      </c>
      <c r="AU16" s="46" t="str">
        <f t="shared" si="31"/>
        <v/>
      </c>
      <c r="AV16" s="46" t="str">
        <f t="shared" si="32"/>
        <v/>
      </c>
      <c r="AW16" s="46" t="str">
        <f t="shared" si="33"/>
        <v/>
      </c>
      <c r="AX16" s="46" t="str">
        <f t="shared" si="34"/>
        <v/>
      </c>
      <c r="AY16" s="46" t="str">
        <f t="shared" si="35"/>
        <v xml:space="preserve"> </v>
      </c>
      <c r="AZ16" s="45"/>
      <c r="BA16" s="46" t="str">
        <f t="shared" si="36"/>
        <v/>
      </c>
      <c r="BB16" s="46" t="str">
        <f t="shared" si="37"/>
        <v/>
      </c>
      <c r="BC16" s="46" t="str">
        <f t="shared" si="38"/>
        <v xml:space="preserve"> </v>
      </c>
      <c r="BD16" s="45"/>
      <c r="BE16" s="46" t="str">
        <f t="shared" si="39"/>
        <v/>
      </c>
      <c r="BF16" s="46" t="str">
        <f t="shared" si="40"/>
        <v/>
      </c>
      <c r="BG16" s="46" t="str">
        <f t="shared" si="41"/>
        <v xml:space="preserve"> </v>
      </c>
      <c r="BH16" s="45"/>
      <c r="BI16" s="46">
        <f t="shared" si="42"/>
        <v>0</v>
      </c>
      <c r="BJ16" s="46" t="str">
        <f t="shared" si="43"/>
        <v/>
      </c>
      <c r="BK16" s="46" t="str">
        <f t="shared" si="44"/>
        <v/>
      </c>
      <c r="BL16" s="46" t="str">
        <f t="shared" si="45"/>
        <v/>
      </c>
      <c r="BM16" s="46" t="str">
        <f t="shared" si="46"/>
        <v/>
      </c>
      <c r="BN16" s="46" t="str">
        <f t="shared" si="47"/>
        <v>zero euro</v>
      </c>
      <c r="BO16" s="45"/>
      <c r="BP16" s="46" t="str">
        <f t="shared" si="48"/>
        <v/>
      </c>
      <c r="BQ16" s="45"/>
      <c r="BR16" s="46" t="str">
        <f t="shared" si="49"/>
        <v/>
      </c>
      <c r="BS16" s="46" t="str">
        <f t="shared" si="50"/>
        <v/>
      </c>
      <c r="BT16" s="46" t="str">
        <f t="shared" si="51"/>
        <v xml:space="preserve"> </v>
      </c>
      <c r="BU16" s="45"/>
      <c r="BV16" s="46">
        <f t="shared" si="52"/>
        <v>0</v>
      </c>
      <c r="BW16" s="46" t="str">
        <f>IF(OR(VALUE(U16)=0,BV16="",VALUE(U16)&gt;5,AND(VALUE(BV16)&gt;5,VALUE(BV16)&lt;16),AND(VALUE(BV16)&gt;65,VALUE(BV16)&lt;76),AND(VALUE(BV16)&gt;85,VALUE(BV16)&lt;96)),"",CONCATENATE(IF(VALUE(U16)=1,"un",IF(VALUE(U16)=2,"deux",IF(VALUE(U16)=3,"trois",IF(VALUE(U16)=4,"quatre",IF(VALUE(U16)=5,"cinq")))))," centime"))</f>
        <v/>
      </c>
      <c r="BX16" s="46" t="str">
        <f>IF(OR(BV16="",VALUE(U16)&lt;6,AND(VALUE(BV16)&gt;10,VALUE(BV16)&lt;17),BV16=76,BV16=96),"",CONCATENATE(IF(VALUE(U16)=6,"six",IF(VALUE(U16)=7,"sept",IF(VALUE(U16)=8,"huit",IF(VALUE(U16)=9,"neuf",IF(VALUE(BV16)=10,"dix")))))," centime"))</f>
        <v/>
      </c>
      <c r="BY16" s="46" t="str">
        <f>IF(OR(BV16="",VALUE(BV16)&lt;11,AND(VALUE(BV16)&gt;15,VALUE(BV16)&lt;71),AND(VALUE(BV16)&gt;75,VALUE(BV16)&lt;91),VALUE(BV16)&gt;95),"",CONCATENATE(IF(OR(VALUE(BV16)=91,VALUE(BV16)=71,VALUE(BV16)=11),"onze",IF(OR(VALUE(BV16)=92,VALUE(BV16)=72,VALUE(BV16)=12),"douze",IF(OR(VALUE(BV16)=93,VALUE(BV16)=73,VALUE(BV16)=13),"treize",IF(OR(BV16=94,BV16=74,BV16=14),"quatorze",IF(OR(BV16=95,BV16=75,BV16=15),"quinze")))))," centime"))</f>
        <v/>
      </c>
      <c r="BZ16" s="46" t="str">
        <f>IF(OR(BV16=16,BV16=76,BV16=96),"seize centime","")</f>
        <v/>
      </c>
      <c r="CA16" s="46" t="str">
        <f>CONCATENATE(" ",BW16,BX16,BY16,BZ16,IF(AND(VALUE(RIGHT(I16,2))&lt;&gt;0,VALUE(RIGHT(I16,1))=0),"centime",""),IF(VALUE(CONCATENATE(T16,U16))&gt;1,"s",""))</f>
        <v xml:space="preserve"> </v>
      </c>
      <c r="CB16" s="45"/>
      <c r="CC16" s="19" t="str">
        <f t="shared" si="58"/>
        <v xml:space="preserve">       zero euro  </v>
      </c>
      <c r="CD16" s="47" t="e">
        <f>#REF!*H16</f>
        <v>#REF!</v>
      </c>
    </row>
    <row r="17" spans="1:82" s="9" customFormat="1" ht="22.5" x14ac:dyDescent="0.2">
      <c r="A17" s="23" t="s">
        <v>337</v>
      </c>
      <c r="B17" s="39">
        <v>1</v>
      </c>
      <c r="C17" s="39">
        <v>1</v>
      </c>
      <c r="D17" s="39">
        <v>2</v>
      </c>
      <c r="E17" s="49">
        <f>IF(G17="","",MAX(E$9:E16)+1)</f>
        <v>5</v>
      </c>
      <c r="F17" s="41" t="s">
        <v>309</v>
      </c>
      <c r="G17" s="42" t="s">
        <v>41</v>
      </c>
      <c r="H17" s="43">
        <v>0</v>
      </c>
      <c r="I17" s="44" t="str">
        <f t="shared" si="0"/>
        <v xml:space="preserve"> 0,00</v>
      </c>
      <c r="J17" s="44" t="str">
        <f>IF(H17&gt;=100000000,MID(RIGHT(I17,12),1,1),"0")</f>
        <v>0</v>
      </c>
      <c r="K17" s="44" t="str">
        <f>IF(H17&gt;=10000000,MID(RIGHT(I17,11),1,1),"0")</f>
        <v>0</v>
      </c>
      <c r="L17" s="44" t="str">
        <f>IF(H17&gt;=1000000,MID(RIGHT(I17,10),1,1),"0")</f>
        <v>0</v>
      </c>
      <c r="M17" s="44" t="str">
        <f>IF(H17&gt;=100000,MID(RIGHT(I17,9),1,1),"0")</f>
        <v>0</v>
      </c>
      <c r="N17" s="44" t="str">
        <f>IF(H17&gt;=10000,MID(RIGHT(I17,8),1,1),"0")</f>
        <v>0</v>
      </c>
      <c r="O17" s="44" t="str">
        <f>IF(H17&gt;=1000,MID(RIGHT(I17,7),1,1),"0")</f>
        <v>0</v>
      </c>
      <c r="P17" s="44" t="str">
        <f>IF(H17&gt;=100,MID(RIGHT(I17,6),1,1),"0")</f>
        <v>0</v>
      </c>
      <c r="Q17" s="44" t="str">
        <f>IF(H17&gt;=10,MID(RIGHT(I17,5),1,1),"0")</f>
        <v>0</v>
      </c>
      <c r="R17" s="44" t="str">
        <f>IF(H17&gt;=0,MID(RIGHT(I17,4),1,1),"0")</f>
        <v>0</v>
      </c>
      <c r="S17" s="44" t="s">
        <v>12</v>
      </c>
      <c r="T17" s="44" t="str">
        <f>IF(INT(H17)&lt;&gt;H17,MID(RIGHT(I17,2),1,1),"0")</f>
        <v>0</v>
      </c>
      <c r="U17" s="44" t="str">
        <f>IF(INT(H17*10)&lt;&gt;H17*10,RIGHT(I17,1),"0")</f>
        <v>0</v>
      </c>
      <c r="V17" s="45"/>
      <c r="W17" s="46" t="str">
        <f>IF(OR(VALUE(J17)=0,VALUE(J17)&gt;5),"",CONCATENATE(IF(VALUE(J17)=1,"",IF(VALUE(J17)=2,"deux ",IF(VALUE(J17)=3,"trois ",IF(VALUE(J17)=4,"quatre ",IF(VALUE(J17)=5,"cinq "))))),"cent"))</f>
        <v/>
      </c>
      <c r="X17" s="46" t="str">
        <f>IF(OR(J17="",VALUE(J17)&lt;6),"",CONCATENATE(IF(VALUE(J17)=6,"six ",IF(VALUE(J17)=7,"sept ",IF(VALUE(J17)=8,"huit ",IF(VALUE(J17)=9,"neuf ")))),"cent"))</f>
        <v/>
      </c>
      <c r="Y17" s="46" t="str">
        <f>CONCATENATE(W17,X17)</f>
        <v/>
      </c>
      <c r="Z17" s="45"/>
      <c r="AA17" s="46" t="str">
        <f>IF(OR(K17="",VALUE(K17)=0,VALUE(K17)&gt;5,AND(VALUE(AE17)&gt;10,VALUE(AE17)&lt;17)),"",IF(OR(VALUE(AE17)=10,AND(VALUE(AE17)&gt;16,VALUE(AE17)&lt;20)),"dix",IF(VALUE(K17)=2,"vingt",IF(VALUE(K17)=3,"trente",IF(VALUE(K17)=4,"quarante",IF(VALUE(K17)=5,"cinquante"))))))</f>
        <v/>
      </c>
      <c r="AB17" s="46" t="str">
        <f>IF(OR(K17="",VALUE(K17)&lt;6),"",IF(AND(VALUE(K17)=7,OR(VALUE(L17)=0,AE17&gt;76)),"soixante dix",IF(OR(VALUE(K17)=6,VALUE(K17)=7),"soixante",IF(AND(VALUE(K17)=9,OR(VALUE(L17)=0,VALUE(AE17)&gt;96)),"quatre vingt dix",IF(OR(VALUE(K17)=8,VALUE(K17)=9),"quatre vingt")))))</f>
        <v/>
      </c>
      <c r="AC17" s="46" t="str">
        <f>CONCATENATE(" ",AA17,AB17,IF(OR(VALUE(L17)&lt;&gt;1,VALUE(K17)=0,VALUE(K17)=1,VALUE(K17)=8,VALUE(K17)=9),""," et"))</f>
        <v xml:space="preserve"> </v>
      </c>
      <c r="AD17" s="45"/>
      <c r="AE17" s="46">
        <f>VALUE(CONCATENATE(K17,L17))</f>
        <v>0</v>
      </c>
      <c r="AF17" s="46" t="str">
        <f>IF(OR(VALUE(L17)=0,AE17="",VALUE(L17)&gt;5,AND(VALUE(AE17)&gt;5,VALUE(AE17)&lt;16),AND(VALUE(AE17)&gt;65,VALUE(AE17)&lt;76),AND(VALUE(AE17)&gt;85,VALUE(AE17)&lt;96)),"",CONCATENATE(IF(VALUE(L17)=1,"un",IF(VALUE(L17)=2,"deux",IF(VALUE(L17)=3,"trois",IF(VALUE(L17)=4,"quatre",IF(VALUE(L17)=5,"cinq")))))," million"))</f>
        <v/>
      </c>
      <c r="AG17" s="46" t="str">
        <f>IF(OR(AE17="",VALUE(L17)&lt;6,AND(VALUE(AE17)&gt;10,VALUE(AE17)&lt;17),AE17=76,AE17=96),"",CONCATENATE(IF(VALUE(L17)=6,"six",IF(VALUE(L17)=7,"sept",IF(VALUE(L17)=8,"huit",IF(VALUE(L17)=9,"neuf",IF(VALUE(AE17)=10,"dix")))))," million"))</f>
        <v/>
      </c>
      <c r="AH17" s="46" t="str">
        <f>IF(OR(AE17="",VALUE(AE17)&lt;11,AND(VALUE(AE17)&gt;15,VALUE(AE17)&lt;71),AND(VALUE(AE17)&gt;75,VALUE(AE17)&lt;91),VALUE(AE17)&gt;95),"",CONCATENATE(IF(OR(VALUE(AE17)=91,VALUE(AE17)=71,VALUE(AE17)=11),"onze",IF(OR(VALUE(AE17)=92,VALUE(AE17)=72,VALUE(AE17)=12),"douze",IF(OR(VALUE(AE17)=93,VALUE(AE17)=73,VALUE(AE17)=13),"treize",IF(OR(AE17=94,AE17=74,AE17=14),"quatorze",IF(OR(AE17=95,AE17=75,AE17=15),"quinze")))))," million"))</f>
        <v/>
      </c>
      <c r="AI17" s="46" t="str">
        <f>IF(OR(AE17=16,AE17=76,AE17=96),"seize million","")</f>
        <v/>
      </c>
      <c r="AJ17" s="46" t="str">
        <f>CONCATENATE(" ",AF17,AG17,AH17,AI17,IF(VALUE(CONCATENATE(J17,K17,L17))=0,"",IF(VALUE(L17)=0,"million","")),IF(AND(VALUE(CONCATENATE(J17,K17,L17))&gt;1,VALUE(CONCATENATE(M17,N17,O17,P17,Q17,R17))=0),"s",""))</f>
        <v xml:space="preserve"> </v>
      </c>
      <c r="AK17" s="45"/>
      <c r="AL17" s="46" t="str">
        <f>IF(OR(VALUE(M17)=0,VALUE(M17)&gt;5),"",CONCATENATE(IF(VALUE(M17)=1,"",IF(VALUE(M17)=2,"deux ",IF(VALUE(M17)=3,"trois ",IF(VALUE(M17)=4,"quatre ",IF(VALUE(M17)=5,"cinq "))))),"cent"))</f>
        <v/>
      </c>
      <c r="AM17" s="46" t="str">
        <f>IF(OR(M17="",VALUE(M17)&lt;6),"",CONCATENATE(IF(VALUE(M17)=6,"six ",IF(VALUE(M17)=7,"sept ",IF(VALUE(M17)=8,"huit ",IF(VALUE(M17)=9,"neuf ")))),"cent"))</f>
        <v/>
      </c>
      <c r="AN17" s="46" t="str">
        <f>CONCATENATE(" ",AL17,AM17)</f>
        <v xml:space="preserve"> </v>
      </c>
      <c r="AO17" s="45"/>
      <c r="AP17" s="46" t="str">
        <f>IF(OR(N17="",VALUE(N17)=0,VALUE(N17)&gt;5,AND(VALUE(AT17)&gt;10,VALUE(AT17)&lt;17)),"",IF(OR(VALUE(AT17)=10,AND(VALUE(AT17)&gt;16,VALUE(AT17)&lt;20)),"dix",IF(VALUE(N17)=2,"vingt",IF(VALUE(N17)=3,"trente",IF(VALUE(N17)=4,"quarante",IF(VALUE(N17)=5,"cinquante"))))))</f>
        <v/>
      </c>
      <c r="AQ17" s="46" t="str">
        <f>IF(OR(N17="",VALUE(N17)&lt;6),"",IF(AND(VALUE(N17)=7,OR(VALUE(O17)=0,AT17&gt;76)),"soixante dix",IF(OR(VALUE(N17)=6,VALUE(N17)=7),"soixante",IF(AND(VALUE(N17)=9,OR(VALUE(O17)=0,VALUE(AT17)&gt;96)),"quatre vingt dix",IF(OR(VALUE(N17)=8,VALUE(N17)=9),"quatre vingt")))))</f>
        <v/>
      </c>
      <c r="AR17" s="46" t="str">
        <f>CONCATENATE(" ",AP17,AQ17,IF(OR(VALUE(O17)&lt;&gt;1,VALUE(N17)=0,VALUE(N17)=1,VALUE(N17)=8,VALUE(N17)=9),""," et"))</f>
        <v xml:space="preserve"> </v>
      </c>
      <c r="AS17" s="45"/>
      <c r="AT17" s="46">
        <f>VALUE(CONCATENATE(N17,O17))</f>
        <v>0</v>
      </c>
      <c r="AU17" s="46" t="str">
        <f>IF(OR(VALUE(O17)=0,AT17="",VALUE(O17)&gt;5,AND(VALUE(AT17)&gt;5,VALUE(AT17)&lt;16),AND(VALUE(AT17)&gt;65,VALUE(AT17)&lt;76),AND(VALUE(AT17)&gt;85,VALUE(AT17)&lt;96)),"",CONCATENATE(IF(VALUE(O17)=1,"un",IF(VALUE(O17)=2,"deux",IF(VALUE(O17)=3,"trois",IF(VALUE(O17)=4,"quatre",IF(VALUE(O17)=5,"cinq")))))," mille"))</f>
        <v/>
      </c>
      <c r="AV17" s="46" t="str">
        <f>IF(OR(AT17="",VALUE(O17)&lt;6,AND(VALUE(AT17)&gt;10,VALUE(AT17)&lt;17),AT17=76,AT17=96),"",CONCATENATE(IF(VALUE(O17)=6,"six",IF(VALUE(O17)=7,"sept",IF(VALUE(O17)=8,"huit",IF(VALUE(O17)=9,"neuf",IF(VALUE(AT17)=10,"dix")))))," mille"))</f>
        <v/>
      </c>
      <c r="AW17" s="46" t="str">
        <f>IF(OR(AT17="",VALUE(AT17)&lt;11,AND(VALUE(AT17)&gt;15,VALUE(AT17)&lt;71),AND(VALUE(AT17)&gt;75,VALUE(AT17)&lt;91),VALUE(AT17)&gt;95),"",CONCATENATE(IF(OR(VALUE(AT17)=91,VALUE(AT17)=71,VALUE(AT17)=11),"onze",IF(OR(VALUE(AT17)=92,VALUE(AT17)=72,VALUE(AT17)=12),"douze",IF(OR(VALUE(AT17)=93,VALUE(AT17)=73,VALUE(AT17)=13),"treize",IF(OR(AT17=94,AT17=74,AT17=14),"quatorze",IF(OR(AT17=95,AT17=75,AT17=15),"quinze")))))," mille"))</f>
        <v/>
      </c>
      <c r="AX17" s="46" t="str">
        <f>IF(OR(AT17=16,AT17=76,AT17=96),"seize mille","")</f>
        <v/>
      </c>
      <c r="AY17" s="46" t="str">
        <f>IF(AND(AU17="un mille",H17&lt;10000)," mille",CONCATENATE(" ",AU17,AV17,AW17,AX17,IF(VALUE(CONCATENATE(M17,N17,O17))=0,"",IF(VALUE(O17)=0," mille","")),IF(AND(VALUE(CONCATENATE(M17,N17,O17))&gt;1,VALUE(CONCATENATE(P17,Q17,R17))=0),"s","")))</f>
        <v xml:space="preserve"> </v>
      </c>
      <c r="AZ17" s="45"/>
      <c r="BA17" s="46" t="str">
        <f>IF(OR(VALUE(P17)=0,VALUE(P17)&gt;5),"",CONCATENATE(IF(VALUE(P17)=1,"",IF(VALUE(P17)=2,"deux ",IF(VALUE(P17)=3,"trois ",IF(VALUE(P17)=4,"quatre ",IF(VALUE(P17)=5,"cinq "))))),"cent"))</f>
        <v/>
      </c>
      <c r="BB17" s="46" t="str">
        <f>IF(OR(P17="",VALUE(P17)&lt;6),"",CONCATENATE(IF(VALUE(P17)=6,"six ",IF(VALUE(P17)=7,"sept ",IF(VALUE(P17)=8,"huit ",IF(VALUE(P17)=9,"neuf ")))),"cent"))</f>
        <v/>
      </c>
      <c r="BC17" s="46" t="str">
        <f>CONCATENATE(" ",BA17,BB17)</f>
        <v xml:space="preserve"> </v>
      </c>
      <c r="BD17" s="45"/>
      <c r="BE17" s="46" t="str">
        <f>IF(OR(Q17="",VALUE(Q17)=0,VALUE(Q17)&gt;5,AND(VALUE(BI17)&gt;10,VALUE(BI17)&lt;17)),"",IF(OR(VALUE(BI17)=10,AND(VALUE(BI17)&gt;16,VALUE(BI17)&lt;20)),"dix",IF(VALUE(Q17)=2,"vingt",IF(VALUE(Q17)=3,"trente",IF(VALUE(Q17)=4,"quarante",IF(VALUE(Q17)=5,"cinquante"))))))</f>
        <v/>
      </c>
      <c r="BF17" s="46" t="str">
        <f>IF(OR(Q17="",VALUE(Q17)&lt;6),"",IF(AND(VALUE(Q17)=7,OR(VALUE(R17)=0,BI17&gt;76)),"soixante dix",IF(OR(VALUE(Q17)=6,VALUE(Q17)=7),"soixante",IF(AND(VALUE(Q17)=9,OR(VALUE(R17)=0,VALUE(BI17)&gt;96)),"quatre vingt dix",IF(OR(VALUE(Q17)=8,VALUE(Q17)=9),"quatre vingt")))))</f>
        <v/>
      </c>
      <c r="BG17" s="46" t="str">
        <f>CONCATENATE(" ",BE17,BF17,IF(OR(VALUE(R17)&lt;&gt;1,VALUE(Q17)=0,VALUE(Q17)=1,VALUE(Q17)=8,VALUE(Q17)=9),""," et"))</f>
        <v xml:space="preserve"> </v>
      </c>
      <c r="BH17" s="45"/>
      <c r="BI17" s="46">
        <f>VALUE(CONCATENATE(Q17,R17))</f>
        <v>0</v>
      </c>
      <c r="BJ17" s="46" t="str">
        <f>IF(OR(VALUE(R17)=0,BI17="",VALUE(R17)&gt;5,AND(VALUE(BI17)&gt;5,VALUE(BI17)&lt;16),AND(VALUE(BI17)&gt;65,VALUE(BI17)&lt;76),AND(VALUE(BI17)&gt;85,VALUE(BI17)&lt;96)),"",CONCATENATE(IF(VALUE(R17)=1,"un",IF(VALUE(R17)=2,"deux",IF(VALUE(R17)=3,"trois",IF(VALUE(R17)=4,"quatre",IF(VALUE(R17)=5,"cinq")))))," euro"))</f>
        <v/>
      </c>
      <c r="BK17" s="46" t="str">
        <f>IF(OR(BI17="",VALUE(R17)&lt;6,AND(VALUE(BI17)&gt;10,VALUE(BI17)&lt;17),BI17=76,BI17=96),"",CONCATENATE(IF(VALUE(R17)=6,"six",IF(VALUE(R17)=7,"sept",IF(VALUE(R17)=8,"huit",IF(VALUE(R17)=9,"neuf",IF(VALUE(BI17)=10,"dix")))))," euro"))</f>
        <v/>
      </c>
      <c r="BL17" s="46" t="str">
        <f>IF(OR(BI17="",VALUE(BI17)&lt;11,AND(VALUE(BI17)&gt;15,VALUE(BI17)&lt;71),AND(VALUE(BI17)&gt;75,VALUE(BI17)&lt;91),VALUE(BI17)&gt;95),"",CONCATENATE(IF(OR(VALUE(BI17)=91,VALUE(BI17)=71,VALUE(BI17)=11),"onze",IF(OR(VALUE(BI17)=92,VALUE(BI17)=72,VALUE(BI17)=12),"douze",IF(OR(VALUE(BI17)=93,VALUE(BI17)=73,VALUE(BI17)=13),"treize",IF(OR(BI17=94,BI17=74,BI17=14),"quatorze",IF(OR(BI17=95,BI17=75,BI17=15),"quinze")))))," euro"))</f>
        <v/>
      </c>
      <c r="BM17" s="46" t="str">
        <f>IF(OR(BI17=16,BI17=76,BI17=96),"seize euro","")</f>
        <v/>
      </c>
      <c r="BN17" s="46" t="str">
        <f>IF(VALUE(CONCATENATE(J17,K17,L17,M17,N17,O17,P17,Q17,R17))=0,"zero euro",CONCATENATE(" ",BJ17,BK17,BL17,BM17,IF(VALUE(CONCATENATE(M17,N17,O17,P17,Q17,R17))=0," d'",""),IF(OR(VALUE(R17)=0,VALUE(CONCATENATE(P17,Q17,R17))=0)," euro",""),IF(VALUE(CONCATENATE(J17,K17,L17,M17,N17,O17,P17,Q17,R17))&gt;1,"s","")))</f>
        <v>zero euro</v>
      </c>
      <c r="BO17" s="45"/>
      <c r="BP17" s="46" t="str">
        <f>IF(VALUE(CONCATENATE(T17,U17))=0,""," virgule")</f>
        <v/>
      </c>
      <c r="BQ17" s="45"/>
      <c r="BR17" s="46" t="str">
        <f>IF(OR(T17="",VALUE(T17)=0,VALUE(T17)&gt;5,AND(VALUE(BV17)&gt;10,VALUE(BV17)&lt;17)),"",IF(OR(VALUE(BV17)=10,AND(VALUE(BV17)&gt;16,VALUE(BV17)&lt;20)),"dix",IF(VALUE(T17)=2,"vingt",IF(VALUE(T17)=3,"trente",IF(VALUE(T17)=4,"quarante",IF(VALUE(T17)=5,"cinquante"))))))</f>
        <v/>
      </c>
      <c r="BS17" s="46" t="str">
        <f>IF(OR(T17="",VALUE(T17)&lt;6),"",IF(AND(VALUE(T17)=7,OR(VALUE(U17)=0,BV17&gt;76)),"soixante dix",IF(OR(VALUE(T17)=6,VALUE(T17)=7),"soixante",IF(AND(VALUE(T17)=9,OR(VALUE(U17)=0,VALUE(BV17)&gt;96)),"quatre vingt dix",IF(OR(VALUE(T17)=8,VALUE(T17)=9),"quatre vingt")))))</f>
        <v/>
      </c>
      <c r="BT17" s="46" t="str">
        <f>CONCATENATE(" ",BR17,BS17,IF(OR(VALUE(U17)&lt;&gt;1,VALUE(T17)=0,VALUE(T17)=1,VALUE(T17)=8,VALUE(T17)=9),""," et"))</f>
        <v xml:space="preserve"> </v>
      </c>
      <c r="BU17" s="45"/>
      <c r="BV17" s="46">
        <f>VALUE(CONCATENATE(T17,U17))</f>
        <v>0</v>
      </c>
      <c r="BW17" s="46" t="str">
        <f>IF(OR(VALUE(U17)=0,BV17="",VALUE(U17)&gt;5,AND(VALUE(BV17)&gt;5,VALUE(BV17)&lt;16),AND(VALUE(BV17)&gt;65,VALUE(BV17)&lt;76),AND(VALUE(BV17)&gt;85,VALUE(BV17)&lt;96)),"",CONCATENATE(IF(VALUE(U17)=1,"un",IF(VALUE(U17)=2,"deux",IF(VALUE(U17)=3,"trois",IF(VALUE(U17)=4,"quatre",IF(VALUE(U17)=5,"cinq")))))," centime"))</f>
        <v/>
      </c>
      <c r="BX17" s="46" t="str">
        <f>IF(OR(BV17="",VALUE(U17)&lt;6,AND(VALUE(BV17)&gt;10,VALUE(BV17)&lt;17),BV17=76,BV17=96),"",CONCATENATE(IF(VALUE(U17)=6,"six",IF(VALUE(U17)=7,"sept",IF(VALUE(U17)=8,"huit",IF(VALUE(U17)=9,"neuf",IF(VALUE(BV17)=10,"dix")))))," centime"))</f>
        <v/>
      </c>
      <c r="BY17" s="46" t="str">
        <f>IF(OR(BV17="",VALUE(BV17)&lt;11,AND(VALUE(BV17)&gt;15,VALUE(BV17)&lt;71),AND(VALUE(BV17)&gt;75,VALUE(BV17)&lt;91),VALUE(BV17)&gt;95),"",CONCATENATE(IF(OR(VALUE(BV17)=91,VALUE(BV17)=71,VALUE(BV17)=11),"onze",IF(OR(VALUE(BV17)=92,VALUE(BV17)=72,VALUE(BV17)=12),"douze",IF(OR(VALUE(BV17)=93,VALUE(BV17)=73,VALUE(BV17)=13),"treize",IF(OR(BV17=94,BV17=74,BV17=14),"quatorze",IF(OR(BV17=95,BV17=75,BV17=15),"quinze")))))," centime"))</f>
        <v/>
      </c>
      <c r="BZ17" s="46" t="str">
        <f>IF(OR(BV17=16,BV17=76,BV17=96),"seize centime","")</f>
        <v/>
      </c>
      <c r="CA17" s="46" t="str">
        <f>CONCATENATE(" ",BW17,BX17,BY17,BZ17,IF(AND(VALUE(RIGHT(I17,2))&lt;&gt;0,VALUE(RIGHT(I17,1))=0),"centime",""),IF(VALUE(CONCATENATE(T17,U17))&gt;1,"s",""))</f>
        <v xml:space="preserve"> </v>
      </c>
      <c r="CB17" s="45"/>
      <c r="CC17" s="19" t="str">
        <f>CONCATENATE(Y17,AC17,AJ17,AN17,AR17,AY17,BC17,BG17,BN17,BP17,BT17,CA17)</f>
        <v xml:space="preserve">       zero euro  </v>
      </c>
      <c r="CD17" s="47" t="e">
        <f>#REF!*H17</f>
        <v>#REF!</v>
      </c>
    </row>
    <row r="18" spans="1:82" s="9" customFormat="1" ht="15" customHeight="1" x14ac:dyDescent="0.2">
      <c r="A18" s="23" t="s">
        <v>337</v>
      </c>
      <c r="B18" s="34">
        <v>1</v>
      </c>
      <c r="C18" s="34">
        <v>1</v>
      </c>
      <c r="D18" s="34">
        <v>3</v>
      </c>
      <c r="E18" s="35" t="str">
        <f>IF(G18="","",MAX(E$9:E17)+1)</f>
        <v/>
      </c>
      <c r="F18" s="36" t="s">
        <v>73</v>
      </c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</row>
    <row r="19" spans="1:82" s="9" customFormat="1" ht="11.25" x14ac:dyDescent="0.2">
      <c r="A19" s="23" t="s">
        <v>337</v>
      </c>
      <c r="B19" s="39">
        <v>1</v>
      </c>
      <c r="C19" s="39">
        <v>1</v>
      </c>
      <c r="D19" s="39">
        <v>3</v>
      </c>
      <c r="E19" s="49">
        <f>IF(G19="","",MAX(E$9:E18)+1)</f>
        <v>6</v>
      </c>
      <c r="F19" s="41" t="s">
        <v>310</v>
      </c>
      <c r="G19" s="42" t="s">
        <v>41</v>
      </c>
      <c r="H19" s="43">
        <v>0</v>
      </c>
      <c r="I19" s="44" t="str">
        <f t="shared" si="0"/>
        <v xml:space="preserve"> 0,00</v>
      </c>
      <c r="J19" s="44" t="str">
        <f t="shared" si="1"/>
        <v>0</v>
      </c>
      <c r="K19" s="44" t="str">
        <f t="shared" si="2"/>
        <v>0</v>
      </c>
      <c r="L19" s="44" t="str">
        <f t="shared" si="3"/>
        <v>0</v>
      </c>
      <c r="M19" s="44" t="str">
        <f t="shared" si="4"/>
        <v>0</v>
      </c>
      <c r="N19" s="44" t="str">
        <f t="shared" si="5"/>
        <v>0</v>
      </c>
      <c r="O19" s="44" t="str">
        <f t="shared" si="6"/>
        <v>0</v>
      </c>
      <c r="P19" s="44" t="str">
        <f t="shared" si="7"/>
        <v>0</v>
      </c>
      <c r="Q19" s="44" t="str">
        <f t="shared" si="8"/>
        <v>0</v>
      </c>
      <c r="R19" s="44" t="str">
        <f t="shared" si="9"/>
        <v>0</v>
      </c>
      <c r="S19" s="44" t="s">
        <v>12</v>
      </c>
      <c r="T19" s="44" t="str">
        <f t="shared" si="10"/>
        <v>0</v>
      </c>
      <c r="U19" s="44" t="str">
        <f t="shared" si="11"/>
        <v>0</v>
      </c>
      <c r="V19" s="45"/>
      <c r="W19" s="46" t="str">
        <f t="shared" si="12"/>
        <v/>
      </c>
      <c r="X19" s="46" t="str">
        <f t="shared" si="13"/>
        <v/>
      </c>
      <c r="Y19" s="46" t="str">
        <f t="shared" si="14"/>
        <v/>
      </c>
      <c r="Z19" s="45"/>
      <c r="AA19" s="46" t="str">
        <f t="shared" si="15"/>
        <v/>
      </c>
      <c r="AB19" s="46" t="str">
        <f t="shared" si="16"/>
        <v/>
      </c>
      <c r="AC19" s="46" t="str">
        <f t="shared" si="17"/>
        <v xml:space="preserve"> </v>
      </c>
      <c r="AD19" s="45"/>
      <c r="AE19" s="46">
        <f t="shared" si="18"/>
        <v>0</v>
      </c>
      <c r="AF19" s="46" t="str">
        <f t="shared" si="19"/>
        <v/>
      </c>
      <c r="AG19" s="46" t="str">
        <f t="shared" si="20"/>
        <v/>
      </c>
      <c r="AH19" s="46" t="str">
        <f t="shared" si="21"/>
        <v/>
      </c>
      <c r="AI19" s="46" t="str">
        <f t="shared" si="22"/>
        <v/>
      </c>
      <c r="AJ19" s="46" t="str">
        <f t="shared" si="23"/>
        <v xml:space="preserve"> </v>
      </c>
      <c r="AK19" s="45"/>
      <c r="AL19" s="46" t="str">
        <f t="shared" si="24"/>
        <v/>
      </c>
      <c r="AM19" s="46" t="str">
        <f t="shared" si="25"/>
        <v/>
      </c>
      <c r="AN19" s="46" t="str">
        <f t="shared" si="26"/>
        <v xml:space="preserve"> </v>
      </c>
      <c r="AO19" s="45"/>
      <c r="AP19" s="46" t="str">
        <f t="shared" si="27"/>
        <v/>
      </c>
      <c r="AQ19" s="46" t="str">
        <f t="shared" si="28"/>
        <v/>
      </c>
      <c r="AR19" s="46" t="str">
        <f t="shared" si="29"/>
        <v xml:space="preserve"> </v>
      </c>
      <c r="AS19" s="45"/>
      <c r="AT19" s="46">
        <f t="shared" si="30"/>
        <v>0</v>
      </c>
      <c r="AU19" s="46" t="str">
        <f t="shared" si="31"/>
        <v/>
      </c>
      <c r="AV19" s="46" t="str">
        <f t="shared" si="32"/>
        <v/>
      </c>
      <c r="AW19" s="46" t="str">
        <f t="shared" si="33"/>
        <v/>
      </c>
      <c r="AX19" s="46" t="str">
        <f t="shared" si="34"/>
        <v/>
      </c>
      <c r="AY19" s="46" t="str">
        <f t="shared" si="35"/>
        <v xml:space="preserve"> </v>
      </c>
      <c r="AZ19" s="45"/>
      <c r="BA19" s="46" t="str">
        <f t="shared" si="36"/>
        <v/>
      </c>
      <c r="BB19" s="46" t="str">
        <f t="shared" si="37"/>
        <v/>
      </c>
      <c r="BC19" s="46" t="str">
        <f t="shared" si="38"/>
        <v xml:space="preserve"> </v>
      </c>
      <c r="BD19" s="45"/>
      <c r="BE19" s="46" t="str">
        <f t="shared" si="39"/>
        <v/>
      </c>
      <c r="BF19" s="46" t="str">
        <f t="shared" si="40"/>
        <v/>
      </c>
      <c r="BG19" s="46" t="str">
        <f t="shared" si="41"/>
        <v xml:space="preserve"> </v>
      </c>
      <c r="BH19" s="45"/>
      <c r="BI19" s="46">
        <f t="shared" si="42"/>
        <v>0</v>
      </c>
      <c r="BJ19" s="46" t="str">
        <f t="shared" si="43"/>
        <v/>
      </c>
      <c r="BK19" s="46" t="str">
        <f t="shared" si="44"/>
        <v/>
      </c>
      <c r="BL19" s="46" t="str">
        <f t="shared" si="45"/>
        <v/>
      </c>
      <c r="BM19" s="46" t="str">
        <f t="shared" si="46"/>
        <v/>
      </c>
      <c r="BN19" s="46" t="str">
        <f t="shared" si="47"/>
        <v>zero euro</v>
      </c>
      <c r="BO19" s="45"/>
      <c r="BP19" s="46" t="str">
        <f t="shared" si="48"/>
        <v/>
      </c>
      <c r="BQ19" s="45"/>
      <c r="BR19" s="46" t="str">
        <f t="shared" si="49"/>
        <v/>
      </c>
      <c r="BS19" s="46" t="str">
        <f t="shared" si="50"/>
        <v/>
      </c>
      <c r="BT19" s="46" t="str">
        <f t="shared" si="51"/>
        <v xml:space="preserve"> </v>
      </c>
      <c r="BU19" s="45"/>
      <c r="BV19" s="46">
        <f t="shared" si="52"/>
        <v>0</v>
      </c>
      <c r="BW19" s="46" t="str">
        <f>IF(OR(VALUE(U19)=0,BV19="",VALUE(U19)&gt;5,AND(VALUE(BV19)&gt;5,VALUE(BV19)&lt;16),AND(VALUE(BV19)&gt;65,VALUE(BV19)&lt;76),AND(VALUE(BV19)&gt;85,VALUE(BV19)&lt;96)),"",CONCATENATE(IF(VALUE(U19)=1,"un",IF(VALUE(U19)=2,"deux",IF(VALUE(U19)=3,"trois",IF(VALUE(U19)=4,"quatre",IF(VALUE(U19)=5,"cinq")))))," centime"))</f>
        <v/>
      </c>
      <c r="BX19" s="46" t="str">
        <f>IF(OR(BV19="",VALUE(U19)&lt;6,AND(VALUE(BV19)&gt;10,VALUE(BV19)&lt;17),BV19=76,BV19=96),"",CONCATENATE(IF(VALUE(U19)=6,"six",IF(VALUE(U19)=7,"sept",IF(VALUE(U19)=8,"huit",IF(VALUE(U19)=9,"neuf",IF(VALUE(BV19)=10,"dix")))))," centime"))</f>
        <v/>
      </c>
      <c r="BY19" s="46" t="str">
        <f>IF(OR(BV19="",VALUE(BV19)&lt;11,AND(VALUE(BV19)&gt;15,VALUE(BV19)&lt;71),AND(VALUE(BV19)&gt;75,VALUE(BV19)&lt;91),VALUE(BV19)&gt;95),"",CONCATENATE(IF(OR(VALUE(BV19)=91,VALUE(BV19)=71,VALUE(BV19)=11),"onze",IF(OR(VALUE(BV19)=92,VALUE(BV19)=72,VALUE(BV19)=12),"douze",IF(OR(VALUE(BV19)=93,VALUE(BV19)=73,VALUE(BV19)=13),"treize",IF(OR(BV19=94,BV19=74,BV19=14),"quatorze",IF(OR(BV19=95,BV19=75,BV19=15),"quinze")))))," centime"))</f>
        <v/>
      </c>
      <c r="BZ19" s="46" t="str">
        <f>IF(OR(BV19=16,BV19=76,BV19=96),"seize centime","")</f>
        <v/>
      </c>
      <c r="CA19" s="46" t="str">
        <f>CONCATENATE(" ",BW19,BX19,BY19,BZ19,IF(AND(VALUE(RIGHT(I19,2))&lt;&gt;0,VALUE(RIGHT(I19,1))=0),"centime",""),IF(VALUE(CONCATENATE(T19,U19))&gt;1,"s",""))</f>
        <v xml:space="preserve"> </v>
      </c>
      <c r="CB19" s="45"/>
      <c r="CC19" s="19" t="str">
        <f t="shared" si="58"/>
        <v xml:space="preserve">       zero euro  </v>
      </c>
      <c r="CD19" s="47" t="e">
        <f>#REF!*H19</f>
        <v>#REF!</v>
      </c>
    </row>
    <row r="20" spans="1:82" s="9" customFormat="1" ht="22.5" x14ac:dyDescent="0.2">
      <c r="A20" s="23" t="s">
        <v>337</v>
      </c>
      <c r="B20" s="39">
        <v>1</v>
      </c>
      <c r="C20" s="39">
        <v>1</v>
      </c>
      <c r="D20" s="39">
        <v>3</v>
      </c>
      <c r="E20" s="49">
        <f>IF(G20="","",MAX(E$9:E19)+1)</f>
        <v>7</v>
      </c>
      <c r="F20" s="41" t="s">
        <v>311</v>
      </c>
      <c r="G20" s="42" t="s">
        <v>41</v>
      </c>
      <c r="H20" s="43">
        <v>0</v>
      </c>
      <c r="I20" s="44" t="str">
        <f t="shared" si="0"/>
        <v xml:space="preserve"> 0,00</v>
      </c>
      <c r="J20" s="44" t="str">
        <f t="shared" si="1"/>
        <v>0</v>
      </c>
      <c r="K20" s="44" t="str">
        <f t="shared" si="2"/>
        <v>0</v>
      </c>
      <c r="L20" s="44" t="str">
        <f t="shared" si="3"/>
        <v>0</v>
      </c>
      <c r="M20" s="44" t="str">
        <f t="shared" si="4"/>
        <v>0</v>
      </c>
      <c r="N20" s="44" t="str">
        <f t="shared" si="5"/>
        <v>0</v>
      </c>
      <c r="O20" s="44" t="str">
        <f t="shared" si="6"/>
        <v>0</v>
      </c>
      <c r="P20" s="44" t="str">
        <f t="shared" si="7"/>
        <v>0</v>
      </c>
      <c r="Q20" s="44" t="str">
        <f t="shared" si="8"/>
        <v>0</v>
      </c>
      <c r="R20" s="44" t="str">
        <f t="shared" si="9"/>
        <v>0</v>
      </c>
      <c r="S20" s="44" t="s">
        <v>12</v>
      </c>
      <c r="T20" s="44" t="str">
        <f t="shared" si="10"/>
        <v>0</v>
      </c>
      <c r="U20" s="44" t="str">
        <f t="shared" si="11"/>
        <v>0</v>
      </c>
      <c r="V20" s="45"/>
      <c r="W20" s="46" t="str">
        <f t="shared" si="12"/>
        <v/>
      </c>
      <c r="X20" s="46" t="str">
        <f t="shared" si="13"/>
        <v/>
      </c>
      <c r="Y20" s="46" t="str">
        <f t="shared" si="14"/>
        <v/>
      </c>
      <c r="Z20" s="45"/>
      <c r="AA20" s="46" t="str">
        <f t="shared" si="15"/>
        <v/>
      </c>
      <c r="AB20" s="46" t="str">
        <f t="shared" si="16"/>
        <v/>
      </c>
      <c r="AC20" s="46" t="str">
        <f t="shared" si="17"/>
        <v xml:space="preserve"> </v>
      </c>
      <c r="AD20" s="45"/>
      <c r="AE20" s="46">
        <f t="shared" si="18"/>
        <v>0</v>
      </c>
      <c r="AF20" s="46" t="str">
        <f t="shared" si="19"/>
        <v/>
      </c>
      <c r="AG20" s="46" t="str">
        <f t="shared" si="20"/>
        <v/>
      </c>
      <c r="AH20" s="46" t="str">
        <f t="shared" si="21"/>
        <v/>
      </c>
      <c r="AI20" s="46" t="str">
        <f t="shared" si="22"/>
        <v/>
      </c>
      <c r="AJ20" s="46" t="str">
        <f t="shared" si="23"/>
        <v xml:space="preserve"> </v>
      </c>
      <c r="AK20" s="45"/>
      <c r="AL20" s="46" t="str">
        <f t="shared" si="24"/>
        <v/>
      </c>
      <c r="AM20" s="46" t="str">
        <f t="shared" si="25"/>
        <v/>
      </c>
      <c r="AN20" s="46" t="str">
        <f t="shared" si="26"/>
        <v xml:space="preserve"> </v>
      </c>
      <c r="AO20" s="45"/>
      <c r="AP20" s="46" t="str">
        <f t="shared" si="27"/>
        <v/>
      </c>
      <c r="AQ20" s="46" t="str">
        <f t="shared" si="28"/>
        <v/>
      </c>
      <c r="AR20" s="46" t="str">
        <f t="shared" si="29"/>
        <v xml:space="preserve"> </v>
      </c>
      <c r="AS20" s="45"/>
      <c r="AT20" s="46">
        <f t="shared" si="30"/>
        <v>0</v>
      </c>
      <c r="AU20" s="46" t="str">
        <f t="shared" si="31"/>
        <v/>
      </c>
      <c r="AV20" s="46" t="str">
        <f t="shared" si="32"/>
        <v/>
      </c>
      <c r="AW20" s="46" t="str">
        <f t="shared" si="33"/>
        <v/>
      </c>
      <c r="AX20" s="46" t="str">
        <f t="shared" si="34"/>
        <v/>
      </c>
      <c r="AY20" s="46" t="str">
        <f t="shared" si="35"/>
        <v xml:space="preserve"> </v>
      </c>
      <c r="AZ20" s="45"/>
      <c r="BA20" s="46" t="str">
        <f t="shared" si="36"/>
        <v/>
      </c>
      <c r="BB20" s="46" t="str">
        <f t="shared" si="37"/>
        <v/>
      </c>
      <c r="BC20" s="46" t="str">
        <f t="shared" si="38"/>
        <v xml:space="preserve"> </v>
      </c>
      <c r="BD20" s="45"/>
      <c r="BE20" s="46" t="str">
        <f t="shared" si="39"/>
        <v/>
      </c>
      <c r="BF20" s="46" t="str">
        <f t="shared" si="40"/>
        <v/>
      </c>
      <c r="BG20" s="46" t="str">
        <f t="shared" si="41"/>
        <v xml:space="preserve"> </v>
      </c>
      <c r="BH20" s="45"/>
      <c r="BI20" s="46">
        <f t="shared" si="42"/>
        <v>0</v>
      </c>
      <c r="BJ20" s="46" t="str">
        <f t="shared" si="43"/>
        <v/>
      </c>
      <c r="BK20" s="46" t="str">
        <f t="shared" si="44"/>
        <v/>
      </c>
      <c r="BL20" s="46" t="str">
        <f t="shared" si="45"/>
        <v/>
      </c>
      <c r="BM20" s="46" t="str">
        <f t="shared" si="46"/>
        <v/>
      </c>
      <c r="BN20" s="46" t="str">
        <f t="shared" si="47"/>
        <v>zero euro</v>
      </c>
      <c r="BO20" s="45"/>
      <c r="BP20" s="46" t="str">
        <f t="shared" si="48"/>
        <v/>
      </c>
      <c r="BQ20" s="45"/>
      <c r="BR20" s="46" t="str">
        <f t="shared" si="49"/>
        <v/>
      </c>
      <c r="BS20" s="46" t="str">
        <f t="shared" si="50"/>
        <v/>
      </c>
      <c r="BT20" s="46" t="str">
        <f t="shared" si="51"/>
        <v xml:space="preserve"> </v>
      </c>
      <c r="BU20" s="45"/>
      <c r="BV20" s="46">
        <f t="shared" si="52"/>
        <v>0</v>
      </c>
      <c r="BW20" s="46" t="str">
        <f>IF(OR(VALUE(U20)=0,BV20="",VALUE(U20)&gt;5,AND(VALUE(BV20)&gt;5,VALUE(BV20)&lt;16),AND(VALUE(BV20)&gt;65,VALUE(BV20)&lt;76),AND(VALUE(BV20)&gt;85,VALUE(BV20)&lt;96)),"",CONCATENATE(IF(VALUE(U20)=1,"un",IF(VALUE(U20)=2,"deux",IF(VALUE(U20)=3,"trois",IF(VALUE(U20)=4,"quatre",IF(VALUE(U20)=5,"cinq")))))," centime"))</f>
        <v/>
      </c>
      <c r="BX20" s="46" t="str">
        <f>IF(OR(BV20="",VALUE(U20)&lt;6,AND(VALUE(BV20)&gt;10,VALUE(BV20)&lt;17),BV20=76,BV20=96),"",CONCATENATE(IF(VALUE(U20)=6,"six",IF(VALUE(U20)=7,"sept",IF(VALUE(U20)=8,"huit",IF(VALUE(U20)=9,"neuf",IF(VALUE(BV20)=10,"dix")))))," centime"))</f>
        <v/>
      </c>
      <c r="BY20" s="46" t="str">
        <f>IF(OR(BV20="",VALUE(BV20)&lt;11,AND(VALUE(BV20)&gt;15,VALUE(BV20)&lt;71),AND(VALUE(BV20)&gt;75,VALUE(BV20)&lt;91),VALUE(BV20)&gt;95),"",CONCATENATE(IF(OR(VALUE(BV20)=91,VALUE(BV20)=71,VALUE(BV20)=11),"onze",IF(OR(VALUE(BV20)=92,VALUE(BV20)=72,VALUE(BV20)=12),"douze",IF(OR(VALUE(BV20)=93,VALUE(BV20)=73,VALUE(BV20)=13),"treize",IF(OR(BV20=94,BV20=74,BV20=14),"quatorze",IF(OR(BV20=95,BV20=75,BV20=15),"quinze")))))," centime"))</f>
        <v/>
      </c>
      <c r="BZ20" s="46" t="str">
        <f>IF(OR(BV20=16,BV20=76,BV20=96),"seize centime","")</f>
        <v/>
      </c>
      <c r="CA20" s="46" t="str">
        <f>CONCATENATE(" ",BW20,BX20,BY20,BZ20,IF(AND(VALUE(RIGHT(I20,2))&lt;&gt;0,VALUE(RIGHT(I20,1))=0),"centime",""),IF(VALUE(CONCATENATE(T20,U20))&gt;1,"s",""))</f>
        <v xml:space="preserve"> </v>
      </c>
      <c r="CB20" s="45"/>
      <c r="CC20" s="19" t="str">
        <f t="shared" si="58"/>
        <v xml:space="preserve">       zero euro  </v>
      </c>
      <c r="CD20" s="47" t="e">
        <f>#REF!*H20</f>
        <v>#REF!</v>
      </c>
    </row>
    <row r="21" spans="1:82" s="9" customFormat="1" ht="15" customHeight="1" x14ac:dyDescent="0.2">
      <c r="A21" s="23" t="s">
        <v>337</v>
      </c>
      <c r="B21" s="34">
        <v>1</v>
      </c>
      <c r="C21" s="34">
        <v>1</v>
      </c>
      <c r="D21" s="34">
        <v>4</v>
      </c>
      <c r="E21" s="35" t="str">
        <f>IF(G21="","",MAX(E$9:E20)+1)</f>
        <v/>
      </c>
      <c r="F21" s="36" t="s">
        <v>350</v>
      </c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</row>
    <row r="22" spans="1:82" s="9" customFormat="1" ht="11.25" x14ac:dyDescent="0.2">
      <c r="A22" s="23" t="s">
        <v>337</v>
      </c>
      <c r="B22" s="39">
        <v>1</v>
      </c>
      <c r="C22" s="39">
        <v>1</v>
      </c>
      <c r="D22" s="39">
        <v>4</v>
      </c>
      <c r="E22" s="49">
        <f>IF(G22="","",MAX(E$9:E21)+1)</f>
        <v>8</v>
      </c>
      <c r="F22" s="41" t="s">
        <v>351</v>
      </c>
      <c r="G22" s="42" t="s">
        <v>41</v>
      </c>
      <c r="H22" s="43">
        <v>0</v>
      </c>
      <c r="I22" s="44" t="str">
        <f t="shared" ref="I22:I23" si="59">IF(H22=INT(H22),CONCATENATE(" ",H22,",00"),IF(INT(H22*10)=H22*10,CONCATENATE(" ",H22,"0"),CONCATENATE(" ",H22)))</f>
        <v xml:space="preserve"> 0,00</v>
      </c>
      <c r="J22" s="44" t="str">
        <f t="shared" ref="J22:J23" si="60">IF(H22&gt;=100000000,MID(RIGHT(I22,12),1,1),"0")</f>
        <v>0</v>
      </c>
      <c r="K22" s="44" t="str">
        <f t="shared" ref="K22:K23" si="61">IF(H22&gt;=10000000,MID(RIGHT(I22,11),1,1),"0")</f>
        <v>0</v>
      </c>
      <c r="L22" s="44" t="str">
        <f t="shared" ref="L22:L23" si="62">IF(H22&gt;=1000000,MID(RIGHT(I22,10),1,1),"0")</f>
        <v>0</v>
      </c>
      <c r="M22" s="44" t="str">
        <f t="shared" ref="M22:M23" si="63">IF(H22&gt;=100000,MID(RIGHT(I22,9),1,1),"0")</f>
        <v>0</v>
      </c>
      <c r="N22" s="44" t="str">
        <f t="shared" ref="N22:N23" si="64">IF(H22&gt;=10000,MID(RIGHT(I22,8),1,1),"0")</f>
        <v>0</v>
      </c>
      <c r="O22" s="44" t="str">
        <f t="shared" ref="O22:O23" si="65">IF(H22&gt;=1000,MID(RIGHT(I22,7),1,1),"0")</f>
        <v>0</v>
      </c>
      <c r="P22" s="44" t="str">
        <f t="shared" ref="P22:P23" si="66">IF(H22&gt;=100,MID(RIGHT(I22,6),1,1),"0")</f>
        <v>0</v>
      </c>
      <c r="Q22" s="44" t="str">
        <f t="shared" ref="Q22:Q23" si="67">IF(H22&gt;=10,MID(RIGHT(I22,5),1,1),"0")</f>
        <v>0</v>
      </c>
      <c r="R22" s="44" t="str">
        <f t="shared" ref="R22:R23" si="68">IF(H22&gt;=0,MID(RIGHT(I22,4),1,1),"0")</f>
        <v>0</v>
      </c>
      <c r="S22" s="44" t="s">
        <v>12</v>
      </c>
      <c r="T22" s="44" t="str">
        <f t="shared" ref="T22:T23" si="69">IF(INT(H22)&lt;&gt;H22,MID(RIGHT(I22,2),1,1),"0")</f>
        <v>0</v>
      </c>
      <c r="U22" s="44" t="str">
        <f t="shared" ref="U22:U23" si="70">IF(INT(H22*10)&lt;&gt;H22*10,RIGHT(I22,1),"0")</f>
        <v>0</v>
      </c>
      <c r="V22" s="45"/>
      <c r="W22" s="46" t="str">
        <f t="shared" ref="W22:W23" si="71">IF(OR(VALUE(J22)=0,VALUE(J22)&gt;5),"",CONCATENATE(IF(VALUE(J22)=1,"",IF(VALUE(J22)=2,"deux ",IF(VALUE(J22)=3,"trois ",IF(VALUE(J22)=4,"quatre ",IF(VALUE(J22)=5,"cinq "))))),"cent"))</f>
        <v/>
      </c>
      <c r="X22" s="46" t="str">
        <f t="shared" ref="X22:X23" si="72">IF(OR(J22="",VALUE(J22)&lt;6),"",CONCATENATE(IF(VALUE(J22)=6,"six ",IF(VALUE(J22)=7,"sept ",IF(VALUE(J22)=8,"huit ",IF(VALUE(J22)=9,"neuf ")))),"cent"))</f>
        <v/>
      </c>
      <c r="Y22" s="46" t="str">
        <f t="shared" ref="Y22:Y23" si="73">CONCATENATE(W22,X22)</f>
        <v/>
      </c>
      <c r="Z22" s="45"/>
      <c r="AA22" s="46" t="str">
        <f t="shared" ref="AA22:AA23" si="74">IF(OR(K22="",VALUE(K22)=0,VALUE(K22)&gt;5,AND(VALUE(AE22)&gt;10,VALUE(AE22)&lt;17)),"",IF(OR(VALUE(AE22)=10,AND(VALUE(AE22)&gt;16,VALUE(AE22)&lt;20)),"dix",IF(VALUE(K22)=2,"vingt",IF(VALUE(K22)=3,"trente",IF(VALUE(K22)=4,"quarante",IF(VALUE(K22)=5,"cinquante"))))))</f>
        <v/>
      </c>
      <c r="AB22" s="46" t="str">
        <f t="shared" ref="AB22:AB23" si="75">IF(OR(K22="",VALUE(K22)&lt;6),"",IF(AND(VALUE(K22)=7,OR(VALUE(L22)=0,AE22&gt;76)),"soixante dix",IF(OR(VALUE(K22)=6,VALUE(K22)=7),"soixante",IF(AND(VALUE(K22)=9,OR(VALUE(L22)=0,VALUE(AE22)&gt;96)),"quatre vingt dix",IF(OR(VALUE(K22)=8,VALUE(K22)=9),"quatre vingt")))))</f>
        <v/>
      </c>
      <c r="AC22" s="46" t="str">
        <f t="shared" ref="AC22:AC23" si="76">CONCATENATE(" ",AA22,AB22,IF(OR(VALUE(L22)&lt;&gt;1,VALUE(K22)=0,VALUE(K22)=1,VALUE(K22)=8,VALUE(K22)=9),""," et"))</f>
        <v xml:space="preserve"> </v>
      </c>
      <c r="AD22" s="45"/>
      <c r="AE22" s="46">
        <f t="shared" ref="AE22:AE23" si="77">VALUE(CONCATENATE(K22,L22))</f>
        <v>0</v>
      </c>
      <c r="AF22" s="46" t="str">
        <f t="shared" ref="AF22:AF23" si="78">IF(OR(VALUE(L22)=0,AE22="",VALUE(L22)&gt;5,AND(VALUE(AE22)&gt;5,VALUE(AE22)&lt;16),AND(VALUE(AE22)&gt;65,VALUE(AE22)&lt;76),AND(VALUE(AE22)&gt;85,VALUE(AE22)&lt;96)),"",CONCATENATE(IF(VALUE(L22)=1,"un",IF(VALUE(L22)=2,"deux",IF(VALUE(L22)=3,"trois",IF(VALUE(L22)=4,"quatre",IF(VALUE(L22)=5,"cinq")))))," million"))</f>
        <v/>
      </c>
      <c r="AG22" s="46" t="str">
        <f t="shared" ref="AG22:AG23" si="79">IF(OR(AE22="",VALUE(L22)&lt;6,AND(VALUE(AE22)&gt;10,VALUE(AE22)&lt;17),AE22=76,AE22=96),"",CONCATENATE(IF(VALUE(L22)=6,"six",IF(VALUE(L22)=7,"sept",IF(VALUE(L22)=8,"huit",IF(VALUE(L22)=9,"neuf",IF(VALUE(AE22)=10,"dix")))))," million"))</f>
        <v/>
      </c>
      <c r="AH22" s="46" t="str">
        <f t="shared" ref="AH22:AH23" si="80">IF(OR(AE22="",VALUE(AE22)&lt;11,AND(VALUE(AE22)&gt;15,VALUE(AE22)&lt;71),AND(VALUE(AE22)&gt;75,VALUE(AE22)&lt;91),VALUE(AE22)&gt;95),"",CONCATENATE(IF(OR(VALUE(AE22)=91,VALUE(AE22)=71,VALUE(AE22)=11),"onze",IF(OR(VALUE(AE22)=92,VALUE(AE22)=72,VALUE(AE22)=12),"douze",IF(OR(VALUE(AE22)=93,VALUE(AE22)=73,VALUE(AE22)=13),"treize",IF(OR(AE22=94,AE22=74,AE22=14),"quatorze",IF(OR(AE22=95,AE22=75,AE22=15),"quinze")))))," million"))</f>
        <v/>
      </c>
      <c r="AI22" s="46" t="str">
        <f t="shared" ref="AI22:AI23" si="81">IF(OR(AE22=16,AE22=76,AE22=96),"seize million","")</f>
        <v/>
      </c>
      <c r="AJ22" s="46" t="str">
        <f t="shared" ref="AJ22:AJ23" si="82">CONCATENATE(" ",AF22,AG22,AH22,AI22,IF(VALUE(CONCATENATE(J22,K22,L22))=0,"",IF(VALUE(L22)=0,"million","")),IF(AND(VALUE(CONCATENATE(J22,K22,L22))&gt;1,VALUE(CONCATENATE(M22,N22,O22,P22,Q22,R22))=0),"s",""))</f>
        <v xml:space="preserve"> </v>
      </c>
      <c r="AK22" s="45"/>
      <c r="AL22" s="46" t="str">
        <f t="shared" ref="AL22:AL23" si="83">IF(OR(VALUE(M22)=0,VALUE(M22)&gt;5),"",CONCATENATE(IF(VALUE(M22)=1,"",IF(VALUE(M22)=2,"deux ",IF(VALUE(M22)=3,"trois ",IF(VALUE(M22)=4,"quatre ",IF(VALUE(M22)=5,"cinq "))))),"cent"))</f>
        <v/>
      </c>
      <c r="AM22" s="46" t="str">
        <f t="shared" ref="AM22:AM23" si="84">IF(OR(M22="",VALUE(M22)&lt;6),"",CONCATENATE(IF(VALUE(M22)=6,"six ",IF(VALUE(M22)=7,"sept ",IF(VALUE(M22)=8,"huit ",IF(VALUE(M22)=9,"neuf ")))),"cent"))</f>
        <v/>
      </c>
      <c r="AN22" s="46" t="str">
        <f t="shared" ref="AN22:AN23" si="85">CONCATENATE(" ",AL22,AM22)</f>
        <v xml:space="preserve"> </v>
      </c>
      <c r="AO22" s="45"/>
      <c r="AP22" s="46" t="str">
        <f t="shared" ref="AP22:AP23" si="86">IF(OR(N22="",VALUE(N22)=0,VALUE(N22)&gt;5,AND(VALUE(AT22)&gt;10,VALUE(AT22)&lt;17)),"",IF(OR(VALUE(AT22)=10,AND(VALUE(AT22)&gt;16,VALUE(AT22)&lt;20)),"dix",IF(VALUE(N22)=2,"vingt",IF(VALUE(N22)=3,"trente",IF(VALUE(N22)=4,"quarante",IF(VALUE(N22)=5,"cinquante"))))))</f>
        <v/>
      </c>
      <c r="AQ22" s="46" t="str">
        <f t="shared" ref="AQ22:AQ23" si="87">IF(OR(N22="",VALUE(N22)&lt;6),"",IF(AND(VALUE(N22)=7,OR(VALUE(O22)=0,AT22&gt;76)),"soixante dix",IF(OR(VALUE(N22)=6,VALUE(N22)=7),"soixante",IF(AND(VALUE(N22)=9,OR(VALUE(O22)=0,VALUE(AT22)&gt;96)),"quatre vingt dix",IF(OR(VALUE(N22)=8,VALUE(N22)=9),"quatre vingt")))))</f>
        <v/>
      </c>
      <c r="AR22" s="46" t="str">
        <f t="shared" ref="AR22:AR23" si="88">CONCATENATE(" ",AP22,AQ22,IF(OR(VALUE(O22)&lt;&gt;1,VALUE(N22)=0,VALUE(N22)=1,VALUE(N22)=8,VALUE(N22)=9),""," et"))</f>
        <v xml:space="preserve"> </v>
      </c>
      <c r="AS22" s="45"/>
      <c r="AT22" s="46">
        <f t="shared" ref="AT22:AT23" si="89">VALUE(CONCATENATE(N22,O22))</f>
        <v>0</v>
      </c>
      <c r="AU22" s="46" t="str">
        <f t="shared" ref="AU22:AU23" si="90">IF(OR(VALUE(O22)=0,AT22="",VALUE(O22)&gt;5,AND(VALUE(AT22)&gt;5,VALUE(AT22)&lt;16),AND(VALUE(AT22)&gt;65,VALUE(AT22)&lt;76),AND(VALUE(AT22)&gt;85,VALUE(AT22)&lt;96)),"",CONCATENATE(IF(VALUE(O22)=1,"un",IF(VALUE(O22)=2,"deux",IF(VALUE(O22)=3,"trois",IF(VALUE(O22)=4,"quatre",IF(VALUE(O22)=5,"cinq")))))," mille"))</f>
        <v/>
      </c>
      <c r="AV22" s="46" t="str">
        <f t="shared" ref="AV22:AV23" si="91">IF(OR(AT22="",VALUE(O22)&lt;6,AND(VALUE(AT22)&gt;10,VALUE(AT22)&lt;17),AT22=76,AT22=96),"",CONCATENATE(IF(VALUE(O22)=6,"six",IF(VALUE(O22)=7,"sept",IF(VALUE(O22)=8,"huit",IF(VALUE(O22)=9,"neuf",IF(VALUE(AT22)=10,"dix")))))," mille"))</f>
        <v/>
      </c>
      <c r="AW22" s="46" t="str">
        <f t="shared" ref="AW22:AW23" si="92">IF(OR(AT22="",VALUE(AT22)&lt;11,AND(VALUE(AT22)&gt;15,VALUE(AT22)&lt;71),AND(VALUE(AT22)&gt;75,VALUE(AT22)&lt;91),VALUE(AT22)&gt;95),"",CONCATENATE(IF(OR(VALUE(AT22)=91,VALUE(AT22)=71,VALUE(AT22)=11),"onze",IF(OR(VALUE(AT22)=92,VALUE(AT22)=72,VALUE(AT22)=12),"douze",IF(OR(VALUE(AT22)=93,VALUE(AT22)=73,VALUE(AT22)=13),"treize",IF(OR(AT22=94,AT22=74,AT22=14),"quatorze",IF(OR(AT22=95,AT22=75,AT22=15),"quinze")))))," mille"))</f>
        <v/>
      </c>
      <c r="AX22" s="46" t="str">
        <f t="shared" ref="AX22:AX23" si="93">IF(OR(AT22=16,AT22=76,AT22=96),"seize mille","")</f>
        <v/>
      </c>
      <c r="AY22" s="46" t="str">
        <f t="shared" ref="AY22:AY23" si="94">IF(AND(AU22="un mille",H22&lt;10000)," mille",CONCATENATE(" ",AU22,AV22,AW22,AX22,IF(VALUE(CONCATENATE(M22,N22,O22))=0,"",IF(VALUE(O22)=0," mille","")),IF(AND(VALUE(CONCATENATE(M22,N22,O22))&gt;1,VALUE(CONCATENATE(P22,Q22,R22))=0),"s","")))</f>
        <v xml:space="preserve"> </v>
      </c>
      <c r="AZ22" s="45"/>
      <c r="BA22" s="46" t="str">
        <f t="shared" ref="BA22:BA23" si="95">IF(OR(VALUE(P22)=0,VALUE(P22)&gt;5),"",CONCATENATE(IF(VALUE(P22)=1,"",IF(VALUE(P22)=2,"deux ",IF(VALUE(P22)=3,"trois ",IF(VALUE(P22)=4,"quatre ",IF(VALUE(P22)=5,"cinq "))))),"cent"))</f>
        <v/>
      </c>
      <c r="BB22" s="46" t="str">
        <f t="shared" ref="BB22:BB23" si="96">IF(OR(P22="",VALUE(P22)&lt;6),"",CONCATENATE(IF(VALUE(P22)=6,"six ",IF(VALUE(P22)=7,"sept ",IF(VALUE(P22)=8,"huit ",IF(VALUE(P22)=9,"neuf ")))),"cent"))</f>
        <v/>
      </c>
      <c r="BC22" s="46" t="str">
        <f t="shared" ref="BC22:BC23" si="97">CONCATENATE(" ",BA22,BB22)</f>
        <v xml:space="preserve"> </v>
      </c>
      <c r="BD22" s="45"/>
      <c r="BE22" s="46" t="str">
        <f t="shared" ref="BE22:BE23" si="98">IF(OR(Q22="",VALUE(Q22)=0,VALUE(Q22)&gt;5,AND(VALUE(BI22)&gt;10,VALUE(BI22)&lt;17)),"",IF(OR(VALUE(BI22)=10,AND(VALUE(BI22)&gt;16,VALUE(BI22)&lt;20)),"dix",IF(VALUE(Q22)=2,"vingt",IF(VALUE(Q22)=3,"trente",IF(VALUE(Q22)=4,"quarante",IF(VALUE(Q22)=5,"cinquante"))))))</f>
        <v/>
      </c>
      <c r="BF22" s="46" t="str">
        <f t="shared" ref="BF22:BF23" si="99">IF(OR(Q22="",VALUE(Q22)&lt;6),"",IF(AND(VALUE(Q22)=7,OR(VALUE(R22)=0,BI22&gt;76)),"soixante dix",IF(OR(VALUE(Q22)=6,VALUE(Q22)=7),"soixante",IF(AND(VALUE(Q22)=9,OR(VALUE(R22)=0,VALUE(BI22)&gt;96)),"quatre vingt dix",IF(OR(VALUE(Q22)=8,VALUE(Q22)=9),"quatre vingt")))))</f>
        <v/>
      </c>
      <c r="BG22" s="46" t="str">
        <f t="shared" ref="BG22:BG23" si="100">CONCATENATE(" ",BE22,BF22,IF(OR(VALUE(R22)&lt;&gt;1,VALUE(Q22)=0,VALUE(Q22)=1,VALUE(Q22)=8,VALUE(Q22)=9),""," et"))</f>
        <v xml:space="preserve"> </v>
      </c>
      <c r="BH22" s="45"/>
      <c r="BI22" s="46">
        <f t="shared" ref="BI22:BI23" si="101">VALUE(CONCATENATE(Q22,R22))</f>
        <v>0</v>
      </c>
      <c r="BJ22" s="46" t="str">
        <f t="shared" ref="BJ22:BJ23" si="102">IF(OR(VALUE(R22)=0,BI22="",VALUE(R22)&gt;5,AND(VALUE(BI22)&gt;5,VALUE(BI22)&lt;16),AND(VALUE(BI22)&gt;65,VALUE(BI22)&lt;76),AND(VALUE(BI22)&gt;85,VALUE(BI22)&lt;96)),"",CONCATENATE(IF(VALUE(R22)=1,"un",IF(VALUE(R22)=2,"deux",IF(VALUE(R22)=3,"trois",IF(VALUE(R22)=4,"quatre",IF(VALUE(R22)=5,"cinq")))))," euro"))</f>
        <v/>
      </c>
      <c r="BK22" s="46" t="str">
        <f t="shared" ref="BK22:BK23" si="103">IF(OR(BI22="",VALUE(R22)&lt;6,AND(VALUE(BI22)&gt;10,VALUE(BI22)&lt;17),BI22=76,BI22=96),"",CONCATENATE(IF(VALUE(R22)=6,"six",IF(VALUE(R22)=7,"sept",IF(VALUE(R22)=8,"huit",IF(VALUE(R22)=9,"neuf",IF(VALUE(BI22)=10,"dix")))))," euro"))</f>
        <v/>
      </c>
      <c r="BL22" s="46" t="str">
        <f t="shared" ref="BL22:BL23" si="104">IF(OR(BI22="",VALUE(BI22)&lt;11,AND(VALUE(BI22)&gt;15,VALUE(BI22)&lt;71),AND(VALUE(BI22)&gt;75,VALUE(BI22)&lt;91),VALUE(BI22)&gt;95),"",CONCATENATE(IF(OR(VALUE(BI22)=91,VALUE(BI22)=71,VALUE(BI22)=11),"onze",IF(OR(VALUE(BI22)=92,VALUE(BI22)=72,VALUE(BI22)=12),"douze",IF(OR(VALUE(BI22)=93,VALUE(BI22)=73,VALUE(BI22)=13),"treize",IF(OR(BI22=94,BI22=74,BI22=14),"quatorze",IF(OR(BI22=95,BI22=75,BI22=15),"quinze")))))," euro"))</f>
        <v/>
      </c>
      <c r="BM22" s="46" t="str">
        <f t="shared" ref="BM22:BM23" si="105">IF(OR(BI22=16,BI22=76,BI22=96),"seize euro","")</f>
        <v/>
      </c>
      <c r="BN22" s="46" t="str">
        <f t="shared" ref="BN22:BN23" si="106">IF(VALUE(CONCATENATE(J22,K22,L22,M22,N22,O22,P22,Q22,R22))=0,"zero euro",CONCATENATE(" ",BJ22,BK22,BL22,BM22,IF(VALUE(CONCATENATE(M22,N22,O22,P22,Q22,R22))=0," d'",""),IF(OR(VALUE(R22)=0,VALUE(CONCATENATE(P22,Q22,R22))=0)," euro",""),IF(VALUE(CONCATENATE(J22,K22,L22,M22,N22,O22,P22,Q22,R22))&gt;1,"s","")))</f>
        <v>zero euro</v>
      </c>
      <c r="BO22" s="45"/>
      <c r="BP22" s="46" t="str">
        <f t="shared" ref="BP22:BP23" si="107">IF(VALUE(CONCATENATE(T22,U22))=0,""," virgule")</f>
        <v/>
      </c>
      <c r="BQ22" s="45"/>
      <c r="BR22" s="46" t="str">
        <f t="shared" ref="BR22:BR23" si="108">IF(OR(T22="",VALUE(T22)=0,VALUE(T22)&gt;5,AND(VALUE(BV22)&gt;10,VALUE(BV22)&lt;17)),"",IF(OR(VALUE(BV22)=10,AND(VALUE(BV22)&gt;16,VALUE(BV22)&lt;20)),"dix",IF(VALUE(T22)=2,"vingt",IF(VALUE(T22)=3,"trente",IF(VALUE(T22)=4,"quarante",IF(VALUE(T22)=5,"cinquante"))))))</f>
        <v/>
      </c>
      <c r="BS22" s="46" t="str">
        <f t="shared" ref="BS22:BS23" si="109">IF(OR(T22="",VALUE(T22)&lt;6),"",IF(AND(VALUE(T22)=7,OR(VALUE(U22)=0,BV22&gt;76)),"soixante dix",IF(OR(VALUE(T22)=6,VALUE(T22)=7),"soixante",IF(AND(VALUE(T22)=9,OR(VALUE(U22)=0,VALUE(BV22)&gt;96)),"quatre vingt dix",IF(OR(VALUE(T22)=8,VALUE(T22)=9),"quatre vingt")))))</f>
        <v/>
      </c>
      <c r="BT22" s="46" t="str">
        <f t="shared" ref="BT22:BT23" si="110">CONCATENATE(" ",BR22,BS22,IF(OR(VALUE(U22)&lt;&gt;1,VALUE(T22)=0,VALUE(T22)=1,VALUE(T22)=8,VALUE(T22)=9),""," et"))</f>
        <v xml:space="preserve"> </v>
      </c>
      <c r="BU22" s="45"/>
      <c r="BV22" s="46">
        <f t="shared" ref="BV22:BV23" si="111">VALUE(CONCATENATE(T22,U22))</f>
        <v>0</v>
      </c>
      <c r="BW22" s="46" t="str">
        <f t="shared" ref="BW22:BW23" si="112">IF(OR(VALUE(U22)=0,BV22="",VALUE(U22)&gt;5,AND(VALUE(BV22)&gt;5,VALUE(BV22)&lt;16),AND(VALUE(BV22)&gt;65,VALUE(BV22)&lt;76),AND(VALUE(BV22)&gt;85,VALUE(BV22)&lt;96)),"",CONCATENATE(IF(VALUE(U22)=1,"un",IF(VALUE(U22)=2,"deux",IF(VALUE(U22)=3,"trois",IF(VALUE(U22)=4,"quatre",IF(VALUE(U22)=5,"cinq")))))," centime"))</f>
        <v/>
      </c>
      <c r="BX22" s="46" t="str">
        <f t="shared" ref="BX22:BX23" si="113">IF(OR(BV22="",VALUE(U22)&lt;6,AND(VALUE(BV22)&gt;10,VALUE(BV22)&lt;17),BV22=76,BV22=96),"",CONCATENATE(IF(VALUE(U22)=6,"six",IF(VALUE(U22)=7,"sept",IF(VALUE(U22)=8,"huit",IF(VALUE(U22)=9,"neuf",IF(VALUE(BV22)=10,"dix")))))," centime"))</f>
        <v/>
      </c>
      <c r="BY22" s="46" t="str">
        <f t="shared" ref="BY22:BY23" si="114">IF(OR(BV22="",VALUE(BV22)&lt;11,AND(VALUE(BV22)&gt;15,VALUE(BV22)&lt;71),AND(VALUE(BV22)&gt;75,VALUE(BV22)&lt;91),VALUE(BV22)&gt;95),"",CONCATENATE(IF(OR(VALUE(BV22)=91,VALUE(BV22)=71,VALUE(BV22)=11),"onze",IF(OR(VALUE(BV22)=92,VALUE(BV22)=72,VALUE(BV22)=12),"douze",IF(OR(VALUE(BV22)=93,VALUE(BV22)=73,VALUE(BV22)=13),"treize",IF(OR(BV22=94,BV22=74,BV22=14),"quatorze",IF(OR(BV22=95,BV22=75,BV22=15),"quinze")))))," centime"))</f>
        <v/>
      </c>
      <c r="BZ22" s="46" t="str">
        <f t="shared" ref="BZ22:BZ23" si="115">IF(OR(BV22=16,BV22=76,BV22=96),"seize centime","")</f>
        <v/>
      </c>
      <c r="CA22" s="46" t="str">
        <f t="shared" ref="CA22:CA23" si="116">CONCATENATE(" ",BW22,BX22,BY22,BZ22,IF(AND(VALUE(RIGHT(I22,2))&lt;&gt;0,VALUE(RIGHT(I22,1))=0),"centime",""),IF(VALUE(CONCATENATE(T22,U22))&gt;1,"s",""))</f>
        <v xml:space="preserve"> </v>
      </c>
      <c r="CB22" s="45"/>
      <c r="CC22" s="19" t="str">
        <f t="shared" ref="CC22:CC23" si="117">CONCATENATE(Y22,AC22,AJ22,AN22,AR22,AY22,BC22,BG22,BN22,BP22,BT22,CA22)</f>
        <v xml:space="preserve">       zero euro  </v>
      </c>
      <c r="CD22" s="47"/>
    </row>
    <row r="23" spans="1:82" s="9" customFormat="1" ht="11.25" x14ac:dyDescent="0.2">
      <c r="A23" s="23" t="s">
        <v>337</v>
      </c>
      <c r="B23" s="39">
        <v>1</v>
      </c>
      <c r="C23" s="39">
        <v>1</v>
      </c>
      <c r="D23" s="39">
        <v>4</v>
      </c>
      <c r="E23" s="49">
        <f>IF(G23="","",MAX(E$9:E22)+1)</f>
        <v>9</v>
      </c>
      <c r="F23" s="41" t="s">
        <v>428</v>
      </c>
      <c r="G23" s="42" t="s">
        <v>41</v>
      </c>
      <c r="H23" s="43">
        <v>0</v>
      </c>
      <c r="I23" s="44" t="str">
        <f t="shared" si="59"/>
        <v xml:space="preserve"> 0,00</v>
      </c>
      <c r="J23" s="44" t="str">
        <f t="shared" si="60"/>
        <v>0</v>
      </c>
      <c r="K23" s="44" t="str">
        <f t="shared" si="61"/>
        <v>0</v>
      </c>
      <c r="L23" s="44" t="str">
        <f t="shared" si="62"/>
        <v>0</v>
      </c>
      <c r="M23" s="44" t="str">
        <f t="shared" si="63"/>
        <v>0</v>
      </c>
      <c r="N23" s="44" t="str">
        <f t="shared" si="64"/>
        <v>0</v>
      </c>
      <c r="O23" s="44" t="str">
        <f t="shared" si="65"/>
        <v>0</v>
      </c>
      <c r="P23" s="44" t="str">
        <f t="shared" si="66"/>
        <v>0</v>
      </c>
      <c r="Q23" s="44" t="str">
        <f t="shared" si="67"/>
        <v>0</v>
      </c>
      <c r="R23" s="44" t="str">
        <f t="shared" si="68"/>
        <v>0</v>
      </c>
      <c r="S23" s="44" t="s">
        <v>12</v>
      </c>
      <c r="T23" s="44" t="str">
        <f t="shared" si="69"/>
        <v>0</v>
      </c>
      <c r="U23" s="44" t="str">
        <f t="shared" si="70"/>
        <v>0</v>
      </c>
      <c r="V23" s="45"/>
      <c r="W23" s="46" t="str">
        <f t="shared" si="71"/>
        <v/>
      </c>
      <c r="X23" s="46" t="str">
        <f t="shared" si="72"/>
        <v/>
      </c>
      <c r="Y23" s="46" t="str">
        <f t="shared" si="73"/>
        <v/>
      </c>
      <c r="Z23" s="45"/>
      <c r="AA23" s="46" t="str">
        <f t="shared" si="74"/>
        <v/>
      </c>
      <c r="AB23" s="46" t="str">
        <f t="shared" si="75"/>
        <v/>
      </c>
      <c r="AC23" s="46" t="str">
        <f t="shared" si="76"/>
        <v xml:space="preserve"> </v>
      </c>
      <c r="AD23" s="45"/>
      <c r="AE23" s="46">
        <f t="shared" si="77"/>
        <v>0</v>
      </c>
      <c r="AF23" s="46" t="str">
        <f t="shared" si="78"/>
        <v/>
      </c>
      <c r="AG23" s="46" t="str">
        <f t="shared" si="79"/>
        <v/>
      </c>
      <c r="AH23" s="46" t="str">
        <f t="shared" si="80"/>
        <v/>
      </c>
      <c r="AI23" s="46" t="str">
        <f t="shared" si="81"/>
        <v/>
      </c>
      <c r="AJ23" s="46" t="str">
        <f t="shared" si="82"/>
        <v xml:space="preserve"> </v>
      </c>
      <c r="AK23" s="45"/>
      <c r="AL23" s="46" t="str">
        <f t="shared" si="83"/>
        <v/>
      </c>
      <c r="AM23" s="46" t="str">
        <f t="shared" si="84"/>
        <v/>
      </c>
      <c r="AN23" s="46" t="str">
        <f t="shared" si="85"/>
        <v xml:space="preserve"> </v>
      </c>
      <c r="AO23" s="45"/>
      <c r="AP23" s="46" t="str">
        <f t="shared" si="86"/>
        <v/>
      </c>
      <c r="AQ23" s="46" t="str">
        <f t="shared" si="87"/>
        <v/>
      </c>
      <c r="AR23" s="46" t="str">
        <f t="shared" si="88"/>
        <v xml:space="preserve"> </v>
      </c>
      <c r="AS23" s="45"/>
      <c r="AT23" s="46">
        <f t="shared" si="89"/>
        <v>0</v>
      </c>
      <c r="AU23" s="46" t="str">
        <f t="shared" si="90"/>
        <v/>
      </c>
      <c r="AV23" s="46" t="str">
        <f t="shared" si="91"/>
        <v/>
      </c>
      <c r="AW23" s="46" t="str">
        <f t="shared" si="92"/>
        <v/>
      </c>
      <c r="AX23" s="46" t="str">
        <f t="shared" si="93"/>
        <v/>
      </c>
      <c r="AY23" s="46" t="str">
        <f t="shared" si="94"/>
        <v xml:space="preserve"> </v>
      </c>
      <c r="AZ23" s="45"/>
      <c r="BA23" s="46" t="str">
        <f t="shared" si="95"/>
        <v/>
      </c>
      <c r="BB23" s="46" t="str">
        <f t="shared" si="96"/>
        <v/>
      </c>
      <c r="BC23" s="46" t="str">
        <f t="shared" si="97"/>
        <v xml:space="preserve"> </v>
      </c>
      <c r="BD23" s="45"/>
      <c r="BE23" s="46" t="str">
        <f t="shared" si="98"/>
        <v/>
      </c>
      <c r="BF23" s="46" t="str">
        <f t="shared" si="99"/>
        <v/>
      </c>
      <c r="BG23" s="46" t="str">
        <f t="shared" si="100"/>
        <v xml:space="preserve"> </v>
      </c>
      <c r="BH23" s="45"/>
      <c r="BI23" s="46">
        <f t="shared" si="101"/>
        <v>0</v>
      </c>
      <c r="BJ23" s="46" t="str">
        <f t="shared" si="102"/>
        <v/>
      </c>
      <c r="BK23" s="46" t="str">
        <f t="shared" si="103"/>
        <v/>
      </c>
      <c r="BL23" s="46" t="str">
        <f t="shared" si="104"/>
        <v/>
      </c>
      <c r="BM23" s="46" t="str">
        <f t="shared" si="105"/>
        <v/>
      </c>
      <c r="BN23" s="46" t="str">
        <f t="shared" si="106"/>
        <v>zero euro</v>
      </c>
      <c r="BO23" s="45"/>
      <c r="BP23" s="46" t="str">
        <f t="shared" si="107"/>
        <v/>
      </c>
      <c r="BQ23" s="45"/>
      <c r="BR23" s="46" t="str">
        <f t="shared" si="108"/>
        <v/>
      </c>
      <c r="BS23" s="46" t="str">
        <f t="shared" si="109"/>
        <v/>
      </c>
      <c r="BT23" s="46" t="str">
        <f t="shared" si="110"/>
        <v xml:space="preserve"> </v>
      </c>
      <c r="BU23" s="45"/>
      <c r="BV23" s="46">
        <f t="shared" si="111"/>
        <v>0</v>
      </c>
      <c r="BW23" s="46" t="str">
        <f t="shared" si="112"/>
        <v/>
      </c>
      <c r="BX23" s="46" t="str">
        <f t="shared" si="113"/>
        <v/>
      </c>
      <c r="BY23" s="46" t="str">
        <f t="shared" si="114"/>
        <v/>
      </c>
      <c r="BZ23" s="46" t="str">
        <f t="shared" si="115"/>
        <v/>
      </c>
      <c r="CA23" s="46" t="str">
        <f t="shared" si="116"/>
        <v xml:space="preserve"> </v>
      </c>
      <c r="CB23" s="45"/>
      <c r="CC23" s="19" t="str">
        <f t="shared" si="117"/>
        <v xml:space="preserve">       zero euro  </v>
      </c>
      <c r="CD23" s="47"/>
    </row>
    <row r="24" spans="1:82" ht="15" customHeight="1" x14ac:dyDescent="0.2">
      <c r="A24" s="23" t="s">
        <v>337</v>
      </c>
      <c r="B24" s="29">
        <v>1</v>
      </c>
      <c r="C24" s="29">
        <v>2</v>
      </c>
      <c r="D24" s="29"/>
      <c r="E24" s="30" t="str">
        <f>IF(G24="","",MAX(E$9:E20)+1)</f>
        <v/>
      </c>
      <c r="F24" s="31" t="s">
        <v>26</v>
      </c>
      <c r="G24" s="32"/>
      <c r="H24" s="52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4"/>
      <c r="CA24" s="54"/>
      <c r="CB24" s="54"/>
      <c r="CC24" s="55"/>
      <c r="CD24" s="55"/>
    </row>
    <row r="25" spans="1:82" ht="15" customHeight="1" x14ac:dyDescent="0.2">
      <c r="A25" s="23" t="s">
        <v>337</v>
      </c>
      <c r="B25" s="56">
        <v>1</v>
      </c>
      <c r="C25" s="56">
        <v>2</v>
      </c>
      <c r="D25" s="56">
        <v>1</v>
      </c>
      <c r="E25" s="57" t="str">
        <f>IF(G25="","",MAX(E$9:E24)+1)</f>
        <v/>
      </c>
      <c r="F25" s="58" t="s">
        <v>27</v>
      </c>
      <c r="G25" s="59"/>
      <c r="H25" s="38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59"/>
      <c r="CD25" s="59"/>
    </row>
    <row r="26" spans="1:82" ht="11.25" x14ac:dyDescent="0.2">
      <c r="A26" s="23" t="s">
        <v>337</v>
      </c>
      <c r="B26" s="60">
        <v>1</v>
      </c>
      <c r="C26" s="60">
        <v>2</v>
      </c>
      <c r="D26" s="60">
        <v>1</v>
      </c>
      <c r="E26" s="49">
        <f>IF(G26="","",MAX(E$9:E25)+1)</f>
        <v>10</v>
      </c>
      <c r="F26" s="61" t="s">
        <v>9</v>
      </c>
      <c r="G26" s="62" t="s">
        <v>43</v>
      </c>
      <c r="H26" s="43">
        <v>0</v>
      </c>
      <c r="I26" s="44" t="str">
        <f t="shared" si="0"/>
        <v xml:space="preserve"> 0,00</v>
      </c>
      <c r="J26" s="44" t="str">
        <f t="shared" ref="J26:J79" si="118">IF(H26&gt;=100000000,MID(RIGHT(I26,12),1,1),"0")</f>
        <v>0</v>
      </c>
      <c r="K26" s="44" t="str">
        <f t="shared" ref="K26:K79" si="119">IF(H26&gt;=10000000,MID(RIGHT(I26,11),1,1),"0")</f>
        <v>0</v>
      </c>
      <c r="L26" s="44" t="str">
        <f t="shared" ref="L26:L79" si="120">IF(H26&gt;=1000000,MID(RIGHT(I26,10),1,1),"0")</f>
        <v>0</v>
      </c>
      <c r="M26" s="44" t="str">
        <f t="shared" ref="M26:M79" si="121">IF(H26&gt;=100000,MID(RIGHT(I26,9),1,1),"0")</f>
        <v>0</v>
      </c>
      <c r="N26" s="44" t="str">
        <f t="shared" ref="N26:N79" si="122">IF(H26&gt;=10000,MID(RIGHT(I26,8),1,1),"0")</f>
        <v>0</v>
      </c>
      <c r="O26" s="44" t="str">
        <f t="shared" ref="O26:O79" si="123">IF(H26&gt;=1000,MID(RIGHT(I26,7),1,1),"0")</f>
        <v>0</v>
      </c>
      <c r="P26" s="44" t="str">
        <f t="shared" ref="P26:P79" si="124">IF(H26&gt;=100,MID(RIGHT(I26,6),1,1),"0")</f>
        <v>0</v>
      </c>
      <c r="Q26" s="44" t="str">
        <f t="shared" ref="Q26:Q79" si="125">IF(H26&gt;=10,MID(RIGHT(I26,5),1,1),"0")</f>
        <v>0</v>
      </c>
      <c r="R26" s="44" t="str">
        <f t="shared" ref="R26:R79" si="126">IF(H26&gt;=0,MID(RIGHT(I26,4),1,1),"0")</f>
        <v>0</v>
      </c>
      <c r="S26" s="44" t="s">
        <v>12</v>
      </c>
      <c r="T26" s="44" t="str">
        <f t="shared" ref="T26:T79" si="127">IF(INT(H26)&lt;&gt;H26,MID(RIGHT(I26,2),1,1),"0")</f>
        <v>0</v>
      </c>
      <c r="U26" s="44" t="str">
        <f t="shared" ref="U26:U79" si="128">IF(INT(H26*10)&lt;&gt;H26*10,RIGHT(I26,1),"0")</f>
        <v>0</v>
      </c>
      <c r="V26" s="45"/>
      <c r="W26" s="46" t="str">
        <f t="shared" ref="W26:W79" si="129">IF(OR(VALUE(J26)=0,VALUE(J26)&gt;5),"",CONCATENATE(IF(VALUE(J26)=1,"",IF(VALUE(J26)=2,"deux ",IF(VALUE(J26)=3,"trois ",IF(VALUE(J26)=4,"quatre ",IF(VALUE(J26)=5,"cinq "))))),"cent"))</f>
        <v/>
      </c>
      <c r="X26" s="46" t="str">
        <f t="shared" ref="X26:X79" si="130">IF(OR(J26="",VALUE(J26)&lt;6),"",CONCATENATE(IF(VALUE(J26)=6,"six ",IF(VALUE(J26)=7,"sept ",IF(VALUE(J26)=8,"huit ",IF(VALUE(J26)=9,"neuf ")))),"cent"))</f>
        <v/>
      </c>
      <c r="Y26" s="46" t="str">
        <f t="shared" ref="Y26:Y79" si="131">CONCATENATE(W26,X26)</f>
        <v/>
      </c>
      <c r="Z26" s="45"/>
      <c r="AA26" s="46" t="str">
        <f t="shared" ref="AA26:AA79" si="132">IF(OR(K26="",VALUE(K26)=0,VALUE(K26)&gt;5,AND(VALUE(AE26)&gt;10,VALUE(AE26)&lt;17)),"",IF(OR(VALUE(AE26)=10,AND(VALUE(AE26)&gt;16,VALUE(AE26)&lt;20)),"dix",IF(VALUE(K26)=2,"vingt",IF(VALUE(K26)=3,"trente",IF(VALUE(K26)=4,"quarante",IF(VALUE(K26)=5,"cinquante"))))))</f>
        <v/>
      </c>
      <c r="AB26" s="46" t="str">
        <f t="shared" ref="AB26:AB79" si="133">IF(OR(K26="",VALUE(K26)&lt;6),"",IF(AND(VALUE(K26)=7,OR(VALUE(L26)=0,AE26&gt;76)),"soixante dix",IF(OR(VALUE(K26)=6,VALUE(K26)=7),"soixante",IF(AND(VALUE(K26)=9,OR(VALUE(L26)=0,VALUE(AE26)&gt;96)),"quatre vingt dix",IF(OR(VALUE(K26)=8,VALUE(K26)=9),"quatre vingt")))))</f>
        <v/>
      </c>
      <c r="AC26" s="46" t="str">
        <f t="shared" ref="AC26:AC79" si="134">CONCATENATE(" ",AA26,AB26,IF(OR(VALUE(L26)&lt;&gt;1,VALUE(K26)=0,VALUE(K26)=1,VALUE(K26)=8,VALUE(K26)=9),""," et"))</f>
        <v xml:space="preserve"> </v>
      </c>
      <c r="AD26" s="45"/>
      <c r="AE26" s="46">
        <f t="shared" ref="AE26:AE79" si="135">VALUE(CONCATENATE(K26,L26))</f>
        <v>0</v>
      </c>
      <c r="AF26" s="46" t="str">
        <f t="shared" ref="AF26:AF79" si="136">IF(OR(VALUE(L26)=0,AE26="",VALUE(L26)&gt;5,AND(VALUE(AE26)&gt;5,VALUE(AE26)&lt;16),AND(VALUE(AE26)&gt;65,VALUE(AE26)&lt;76),AND(VALUE(AE26)&gt;85,VALUE(AE26)&lt;96)),"",CONCATENATE(IF(VALUE(L26)=1,"un",IF(VALUE(L26)=2,"deux",IF(VALUE(L26)=3,"trois",IF(VALUE(L26)=4,"quatre",IF(VALUE(L26)=5,"cinq")))))," million"))</f>
        <v/>
      </c>
      <c r="AG26" s="46" t="str">
        <f t="shared" ref="AG26:AG79" si="137">IF(OR(AE26="",VALUE(L26)&lt;6,AND(VALUE(AE26)&gt;10,VALUE(AE26)&lt;17),AE26=76,AE26=96),"",CONCATENATE(IF(VALUE(L26)=6,"six",IF(VALUE(L26)=7,"sept",IF(VALUE(L26)=8,"huit",IF(VALUE(L26)=9,"neuf",IF(VALUE(AE26)=10,"dix")))))," million"))</f>
        <v/>
      </c>
      <c r="AH26" s="46" t="str">
        <f t="shared" ref="AH26:AH79" si="138">IF(OR(AE26="",VALUE(AE26)&lt;11,AND(VALUE(AE26)&gt;15,VALUE(AE26)&lt;71),AND(VALUE(AE26)&gt;75,VALUE(AE26)&lt;91),VALUE(AE26)&gt;95),"",CONCATENATE(IF(OR(VALUE(AE26)=91,VALUE(AE26)=71,VALUE(AE26)=11),"onze",IF(OR(VALUE(AE26)=92,VALUE(AE26)=72,VALUE(AE26)=12),"douze",IF(OR(VALUE(AE26)=93,VALUE(AE26)=73,VALUE(AE26)=13),"treize",IF(OR(AE26=94,AE26=74,AE26=14),"quatorze",IF(OR(AE26=95,AE26=75,AE26=15),"quinze")))))," million"))</f>
        <v/>
      </c>
      <c r="AI26" s="46" t="str">
        <f t="shared" ref="AI26:AI79" si="139">IF(OR(AE26=16,AE26=76,AE26=96),"seize million","")</f>
        <v/>
      </c>
      <c r="AJ26" s="46" t="str">
        <f t="shared" ref="AJ26:AJ79" si="140">CONCATENATE(" ",AF26,AG26,AH26,AI26,IF(VALUE(CONCATENATE(J26,K26,L26))=0,"",IF(VALUE(L26)=0,"million","")),IF(AND(VALUE(CONCATENATE(J26,K26,L26))&gt;1,VALUE(CONCATENATE(M26,N26,O26,P26,Q26,R26))=0),"s",""))</f>
        <v xml:space="preserve"> </v>
      </c>
      <c r="AK26" s="45"/>
      <c r="AL26" s="46" t="str">
        <f t="shared" ref="AL26:AL79" si="141">IF(OR(VALUE(M26)=0,VALUE(M26)&gt;5),"",CONCATENATE(IF(VALUE(M26)=1,"",IF(VALUE(M26)=2,"deux ",IF(VALUE(M26)=3,"trois ",IF(VALUE(M26)=4,"quatre ",IF(VALUE(M26)=5,"cinq "))))),"cent"))</f>
        <v/>
      </c>
      <c r="AM26" s="46" t="str">
        <f t="shared" ref="AM26:AM79" si="142">IF(OR(M26="",VALUE(M26)&lt;6),"",CONCATENATE(IF(VALUE(M26)=6,"six ",IF(VALUE(M26)=7,"sept ",IF(VALUE(M26)=8,"huit ",IF(VALUE(M26)=9,"neuf ")))),"cent"))</f>
        <v/>
      </c>
      <c r="AN26" s="46" t="str">
        <f t="shared" ref="AN26:AN79" si="143">CONCATENATE(" ",AL26,AM26)</f>
        <v xml:space="preserve"> </v>
      </c>
      <c r="AO26" s="45"/>
      <c r="AP26" s="46" t="str">
        <f t="shared" ref="AP26:AP79" si="144">IF(OR(N26="",VALUE(N26)=0,VALUE(N26)&gt;5,AND(VALUE(AT26)&gt;10,VALUE(AT26)&lt;17)),"",IF(OR(VALUE(AT26)=10,AND(VALUE(AT26)&gt;16,VALUE(AT26)&lt;20)),"dix",IF(VALUE(N26)=2,"vingt",IF(VALUE(N26)=3,"trente",IF(VALUE(N26)=4,"quarante",IF(VALUE(N26)=5,"cinquante"))))))</f>
        <v/>
      </c>
      <c r="AQ26" s="46" t="str">
        <f t="shared" ref="AQ26:AQ79" si="145">IF(OR(N26="",VALUE(N26)&lt;6),"",IF(AND(VALUE(N26)=7,OR(VALUE(O26)=0,AT26&gt;76)),"soixante dix",IF(OR(VALUE(N26)=6,VALUE(N26)=7),"soixante",IF(AND(VALUE(N26)=9,OR(VALUE(O26)=0,VALUE(AT26)&gt;96)),"quatre vingt dix",IF(OR(VALUE(N26)=8,VALUE(N26)=9),"quatre vingt")))))</f>
        <v/>
      </c>
      <c r="AR26" s="46" t="str">
        <f t="shared" ref="AR26:AR79" si="146">CONCATENATE(" ",AP26,AQ26,IF(OR(VALUE(O26)&lt;&gt;1,VALUE(N26)=0,VALUE(N26)=1,VALUE(N26)=8,VALUE(N26)=9),""," et"))</f>
        <v xml:space="preserve"> </v>
      </c>
      <c r="AS26" s="45"/>
      <c r="AT26" s="46">
        <f t="shared" ref="AT26:AT79" si="147">VALUE(CONCATENATE(N26,O26))</f>
        <v>0</v>
      </c>
      <c r="AU26" s="46" t="str">
        <f t="shared" ref="AU26:AU79" si="148">IF(OR(VALUE(O26)=0,AT26="",VALUE(O26)&gt;5,AND(VALUE(AT26)&gt;5,VALUE(AT26)&lt;16),AND(VALUE(AT26)&gt;65,VALUE(AT26)&lt;76),AND(VALUE(AT26)&gt;85,VALUE(AT26)&lt;96)),"",CONCATENATE(IF(VALUE(O26)=1,"un",IF(VALUE(O26)=2,"deux",IF(VALUE(O26)=3,"trois",IF(VALUE(O26)=4,"quatre",IF(VALUE(O26)=5,"cinq")))))," mille"))</f>
        <v/>
      </c>
      <c r="AV26" s="46" t="str">
        <f t="shared" ref="AV26:AV79" si="149">IF(OR(AT26="",VALUE(O26)&lt;6,AND(VALUE(AT26)&gt;10,VALUE(AT26)&lt;17),AT26=76,AT26=96),"",CONCATENATE(IF(VALUE(O26)=6,"six",IF(VALUE(O26)=7,"sept",IF(VALUE(O26)=8,"huit",IF(VALUE(O26)=9,"neuf",IF(VALUE(AT26)=10,"dix")))))," mille"))</f>
        <v/>
      </c>
      <c r="AW26" s="46" t="str">
        <f t="shared" ref="AW26:AW79" si="150">IF(OR(AT26="",VALUE(AT26)&lt;11,AND(VALUE(AT26)&gt;15,VALUE(AT26)&lt;71),AND(VALUE(AT26)&gt;75,VALUE(AT26)&lt;91),VALUE(AT26)&gt;95),"",CONCATENATE(IF(OR(VALUE(AT26)=91,VALUE(AT26)=71,VALUE(AT26)=11),"onze",IF(OR(VALUE(AT26)=92,VALUE(AT26)=72,VALUE(AT26)=12),"douze",IF(OR(VALUE(AT26)=93,VALUE(AT26)=73,VALUE(AT26)=13),"treize",IF(OR(AT26=94,AT26=74,AT26=14),"quatorze",IF(OR(AT26=95,AT26=75,AT26=15),"quinze")))))," mille"))</f>
        <v/>
      </c>
      <c r="AX26" s="46" t="str">
        <f t="shared" ref="AX26:AX79" si="151">IF(OR(AT26=16,AT26=76,AT26=96),"seize mille","")</f>
        <v/>
      </c>
      <c r="AY26" s="46" t="str">
        <f t="shared" ref="AY26:AY79" si="152">IF(AND(AU26="un mille",H26&lt;10000)," mille",CONCATENATE(" ",AU26,AV26,AW26,AX26,IF(VALUE(CONCATENATE(M26,N26,O26))=0,"",IF(VALUE(O26)=0," mille","")),IF(AND(VALUE(CONCATENATE(M26,N26,O26))&gt;1,VALUE(CONCATENATE(P26,Q26,R26))=0),"s","")))</f>
        <v xml:space="preserve"> </v>
      </c>
      <c r="AZ26" s="45"/>
      <c r="BA26" s="46" t="str">
        <f t="shared" ref="BA26:BA79" si="153">IF(OR(VALUE(P26)=0,VALUE(P26)&gt;5),"",CONCATENATE(IF(VALUE(P26)=1,"",IF(VALUE(P26)=2,"deux ",IF(VALUE(P26)=3,"trois ",IF(VALUE(P26)=4,"quatre ",IF(VALUE(P26)=5,"cinq "))))),"cent"))</f>
        <v/>
      </c>
      <c r="BB26" s="46" t="str">
        <f t="shared" ref="BB26:BB79" si="154">IF(OR(P26="",VALUE(P26)&lt;6),"",CONCATENATE(IF(VALUE(P26)=6,"six ",IF(VALUE(P26)=7,"sept ",IF(VALUE(P26)=8,"huit ",IF(VALUE(P26)=9,"neuf ")))),"cent"))</f>
        <v/>
      </c>
      <c r="BC26" s="46" t="str">
        <f t="shared" ref="BC26:BC79" si="155">CONCATENATE(" ",BA26,BB26)</f>
        <v xml:space="preserve"> </v>
      </c>
      <c r="BD26" s="45"/>
      <c r="BE26" s="46" t="str">
        <f t="shared" ref="BE26:BE79" si="156">IF(OR(Q26="",VALUE(Q26)=0,VALUE(Q26)&gt;5,AND(VALUE(BI26)&gt;10,VALUE(BI26)&lt;17)),"",IF(OR(VALUE(BI26)=10,AND(VALUE(BI26)&gt;16,VALUE(BI26)&lt;20)),"dix",IF(VALUE(Q26)=2,"vingt",IF(VALUE(Q26)=3,"trente",IF(VALUE(Q26)=4,"quarante",IF(VALUE(Q26)=5,"cinquante"))))))</f>
        <v/>
      </c>
      <c r="BF26" s="46" t="str">
        <f t="shared" ref="BF26:BF79" si="157">IF(OR(Q26="",VALUE(Q26)&lt;6),"",IF(AND(VALUE(Q26)=7,OR(VALUE(R26)=0,BI26&gt;76)),"soixante dix",IF(OR(VALUE(Q26)=6,VALUE(Q26)=7),"soixante",IF(AND(VALUE(Q26)=9,OR(VALUE(R26)=0,VALUE(BI26)&gt;96)),"quatre vingt dix",IF(OR(VALUE(Q26)=8,VALUE(Q26)=9),"quatre vingt")))))</f>
        <v/>
      </c>
      <c r="BG26" s="46" t="str">
        <f t="shared" ref="BG26:BG79" si="158">CONCATENATE(" ",BE26,BF26,IF(OR(VALUE(R26)&lt;&gt;1,VALUE(Q26)=0,VALUE(Q26)=1,VALUE(Q26)=8,VALUE(Q26)=9),""," et"))</f>
        <v xml:space="preserve"> </v>
      </c>
      <c r="BH26" s="45"/>
      <c r="BI26" s="46">
        <f t="shared" ref="BI26:BI79" si="159">VALUE(CONCATENATE(Q26,R26))</f>
        <v>0</v>
      </c>
      <c r="BJ26" s="46" t="str">
        <f t="shared" ref="BJ26:BJ79" si="160">IF(OR(VALUE(R26)=0,BI26="",VALUE(R26)&gt;5,AND(VALUE(BI26)&gt;5,VALUE(BI26)&lt;16),AND(VALUE(BI26)&gt;65,VALUE(BI26)&lt;76),AND(VALUE(BI26)&gt;85,VALUE(BI26)&lt;96)),"",CONCATENATE(IF(VALUE(R26)=1,"un",IF(VALUE(R26)=2,"deux",IF(VALUE(R26)=3,"trois",IF(VALUE(R26)=4,"quatre",IF(VALUE(R26)=5,"cinq")))))," euro"))</f>
        <v/>
      </c>
      <c r="BK26" s="46" t="str">
        <f t="shared" ref="BK26:BK79" si="161">IF(OR(BI26="",VALUE(R26)&lt;6,AND(VALUE(BI26)&gt;10,VALUE(BI26)&lt;17),BI26=76,BI26=96),"",CONCATENATE(IF(VALUE(R26)=6,"six",IF(VALUE(R26)=7,"sept",IF(VALUE(R26)=8,"huit",IF(VALUE(R26)=9,"neuf",IF(VALUE(BI26)=10,"dix")))))," euro"))</f>
        <v/>
      </c>
      <c r="BL26" s="46" t="str">
        <f t="shared" ref="BL26:BL79" si="162">IF(OR(BI26="",VALUE(BI26)&lt;11,AND(VALUE(BI26)&gt;15,VALUE(BI26)&lt;71),AND(VALUE(BI26)&gt;75,VALUE(BI26)&lt;91),VALUE(BI26)&gt;95),"",CONCATENATE(IF(OR(VALUE(BI26)=91,VALUE(BI26)=71,VALUE(BI26)=11),"onze",IF(OR(VALUE(BI26)=92,VALUE(BI26)=72,VALUE(BI26)=12),"douze",IF(OR(VALUE(BI26)=93,VALUE(BI26)=73,VALUE(BI26)=13),"treize",IF(OR(BI26=94,BI26=74,BI26=14),"quatorze",IF(OR(BI26=95,BI26=75,BI26=15),"quinze")))))," euro"))</f>
        <v/>
      </c>
      <c r="BM26" s="46" t="str">
        <f t="shared" ref="BM26:BM79" si="163">IF(OR(BI26=16,BI26=76,BI26=96),"seize euro","")</f>
        <v/>
      </c>
      <c r="BN26" s="46" t="str">
        <f t="shared" ref="BN26:BN79" si="164">IF(VALUE(CONCATENATE(J26,K26,L26,M26,N26,O26,P26,Q26,R26))=0,"zero euro",CONCATENATE(" ",BJ26,BK26,BL26,BM26,IF(VALUE(CONCATENATE(M26,N26,O26,P26,Q26,R26))=0," d'",""),IF(OR(VALUE(R26)=0,VALUE(CONCATENATE(P26,Q26,R26))=0)," euro",""),IF(VALUE(CONCATENATE(J26,K26,L26,M26,N26,O26,P26,Q26,R26))&gt;1,"s","")))</f>
        <v>zero euro</v>
      </c>
      <c r="BO26" s="45"/>
      <c r="BP26" s="46" t="str">
        <f t="shared" ref="BP26:BP79" si="165">IF(VALUE(CONCATENATE(T26,U26))=0,""," virgule")</f>
        <v/>
      </c>
      <c r="BQ26" s="45"/>
      <c r="BR26" s="46" t="str">
        <f t="shared" ref="BR26:BR79" si="166">IF(OR(T26="",VALUE(T26)=0,VALUE(T26)&gt;5,AND(VALUE(BV26)&gt;10,VALUE(BV26)&lt;17)),"",IF(OR(VALUE(BV26)=10,AND(VALUE(BV26)&gt;16,VALUE(BV26)&lt;20)),"dix",IF(VALUE(T26)=2,"vingt",IF(VALUE(T26)=3,"trente",IF(VALUE(T26)=4,"quarante",IF(VALUE(T26)=5,"cinquante"))))))</f>
        <v/>
      </c>
      <c r="BS26" s="46" t="str">
        <f t="shared" ref="BS26:BS79" si="167">IF(OR(T26="",VALUE(T26)&lt;6),"",IF(AND(VALUE(T26)=7,OR(VALUE(U26)=0,BV26&gt;76)),"soixante dix",IF(OR(VALUE(T26)=6,VALUE(T26)=7),"soixante",IF(AND(VALUE(T26)=9,OR(VALUE(U26)=0,VALUE(BV26)&gt;96)),"quatre vingt dix",IF(OR(VALUE(T26)=8,VALUE(T26)=9),"quatre vingt")))))</f>
        <v/>
      </c>
      <c r="BT26" s="46" t="str">
        <f t="shared" ref="BT26:BT79" si="168">CONCATENATE(" ",BR26,BS26,IF(OR(VALUE(U26)&lt;&gt;1,VALUE(T26)=0,VALUE(T26)=1,VALUE(T26)=8,VALUE(T26)=9),""," et"))</f>
        <v xml:space="preserve"> </v>
      </c>
      <c r="BU26" s="45"/>
      <c r="BV26" s="46">
        <f t="shared" ref="BV26:BV79" si="169">VALUE(CONCATENATE(T26,U26))</f>
        <v>0</v>
      </c>
      <c r="BW26" s="46" t="str">
        <f>IF(OR(VALUE(U26)=0,BV26="",VALUE(U26)&gt;5,AND(VALUE(BV26)&gt;5,VALUE(BV26)&lt;16),AND(VALUE(BV26)&gt;65,VALUE(BV26)&lt;76),AND(VALUE(BV26)&gt;85,VALUE(BV26)&lt;96)),"",CONCATENATE(IF(VALUE(U26)=1,"un",IF(VALUE(U26)=2,"deux",IF(VALUE(U26)=3,"trois",IF(VALUE(U26)=4,"quatre",IF(VALUE(U26)=5,"cinq")))))," centime"))</f>
        <v/>
      </c>
      <c r="BX26" s="46" t="str">
        <f>IF(OR(BV26="",VALUE(U26)&lt;6,AND(VALUE(BV26)&gt;10,VALUE(BV26)&lt;17),BV26=76,BV26=96),"",CONCATENATE(IF(VALUE(U26)=6,"six",IF(VALUE(U26)=7,"sept",IF(VALUE(U26)=8,"huit",IF(VALUE(U26)=9,"neuf",IF(VALUE(BV26)=10,"dix")))))," centime"))</f>
        <v/>
      </c>
      <c r="BY26" s="46" t="str">
        <f>IF(OR(BV26="",VALUE(BV26)&lt;11,AND(VALUE(BV26)&gt;15,VALUE(BV26)&lt;71),AND(VALUE(BV26)&gt;75,VALUE(BV26)&lt;91),VALUE(BV26)&gt;95),"",CONCATENATE(IF(OR(VALUE(BV26)=91,VALUE(BV26)=71,VALUE(BV26)=11),"onze",IF(OR(VALUE(BV26)=92,VALUE(BV26)=72,VALUE(BV26)=12),"douze",IF(OR(VALUE(BV26)=93,VALUE(BV26)=73,VALUE(BV26)=13),"treize",IF(OR(BV26=94,BV26=74,BV26=14),"quatorze",IF(OR(BV26=95,BV26=75,BV26=15),"quinze")))))," centime"))</f>
        <v/>
      </c>
      <c r="BZ26" s="46" t="str">
        <f>IF(OR(BV26=16,BV26=76,BV26=96),"seize centime","")</f>
        <v/>
      </c>
      <c r="CA26" s="46" t="str">
        <f>CONCATENATE(" ",BW26,BX26,BY26,BZ26,IF(AND(VALUE(RIGHT(I26,2))&lt;&gt;0,VALUE(RIGHT(I26,1))=0),"centime",""),IF(VALUE(CONCATENATE(T26,U26))&gt;1,"s",""))</f>
        <v xml:space="preserve"> </v>
      </c>
      <c r="CB26" s="45"/>
      <c r="CC26" s="19" t="str">
        <f t="shared" ref="CC26:CC79" si="170">CONCATENATE(Y26,AC26,AJ26,AN26,AR26,AY26,BC26,BG26,BN26,BP26,BT26,CA26)</f>
        <v xml:space="preserve">       zero euro  </v>
      </c>
      <c r="CD26" s="47" t="e">
        <f>#REF!*H26</f>
        <v>#REF!</v>
      </c>
    </row>
    <row r="27" spans="1:82" ht="11.25" x14ac:dyDescent="0.2">
      <c r="A27" s="23" t="s">
        <v>337</v>
      </c>
      <c r="B27" s="60">
        <v>1</v>
      </c>
      <c r="C27" s="60">
        <v>2</v>
      </c>
      <c r="D27" s="60">
        <v>1</v>
      </c>
      <c r="E27" s="49">
        <f>IF(G27="","",MAX(E$9:E26)+1)</f>
        <v>11</v>
      </c>
      <c r="F27" s="61" t="s">
        <v>360</v>
      </c>
      <c r="G27" s="62" t="s">
        <v>43</v>
      </c>
      <c r="H27" s="43">
        <v>0</v>
      </c>
      <c r="I27" s="44" t="str">
        <f t="shared" si="0"/>
        <v xml:space="preserve"> 0,00</v>
      </c>
      <c r="J27" s="44" t="str">
        <f t="shared" si="118"/>
        <v>0</v>
      </c>
      <c r="K27" s="44" t="str">
        <f t="shared" si="119"/>
        <v>0</v>
      </c>
      <c r="L27" s="44" t="str">
        <f t="shared" si="120"/>
        <v>0</v>
      </c>
      <c r="M27" s="44" t="str">
        <f t="shared" si="121"/>
        <v>0</v>
      </c>
      <c r="N27" s="44" t="str">
        <f t="shared" si="122"/>
        <v>0</v>
      </c>
      <c r="O27" s="44" t="str">
        <f t="shared" si="123"/>
        <v>0</v>
      </c>
      <c r="P27" s="44" t="str">
        <f t="shared" si="124"/>
        <v>0</v>
      </c>
      <c r="Q27" s="44" t="str">
        <f t="shared" si="125"/>
        <v>0</v>
      </c>
      <c r="R27" s="44" t="str">
        <f t="shared" si="126"/>
        <v>0</v>
      </c>
      <c r="S27" s="44" t="s">
        <v>12</v>
      </c>
      <c r="T27" s="44" t="str">
        <f t="shared" si="127"/>
        <v>0</v>
      </c>
      <c r="U27" s="44" t="str">
        <f t="shared" si="128"/>
        <v>0</v>
      </c>
      <c r="V27" s="45"/>
      <c r="W27" s="46" t="str">
        <f t="shared" si="129"/>
        <v/>
      </c>
      <c r="X27" s="46" t="str">
        <f t="shared" si="130"/>
        <v/>
      </c>
      <c r="Y27" s="46" t="str">
        <f t="shared" si="131"/>
        <v/>
      </c>
      <c r="Z27" s="45"/>
      <c r="AA27" s="46" t="str">
        <f t="shared" si="132"/>
        <v/>
      </c>
      <c r="AB27" s="46" t="str">
        <f t="shared" si="133"/>
        <v/>
      </c>
      <c r="AC27" s="46" t="str">
        <f t="shared" si="134"/>
        <v xml:space="preserve"> </v>
      </c>
      <c r="AD27" s="45"/>
      <c r="AE27" s="46">
        <f t="shared" si="135"/>
        <v>0</v>
      </c>
      <c r="AF27" s="46" t="str">
        <f t="shared" si="136"/>
        <v/>
      </c>
      <c r="AG27" s="46" t="str">
        <f t="shared" si="137"/>
        <v/>
      </c>
      <c r="AH27" s="46" t="str">
        <f t="shared" si="138"/>
        <v/>
      </c>
      <c r="AI27" s="46" t="str">
        <f t="shared" si="139"/>
        <v/>
      </c>
      <c r="AJ27" s="46" t="str">
        <f t="shared" si="140"/>
        <v xml:space="preserve"> </v>
      </c>
      <c r="AK27" s="45"/>
      <c r="AL27" s="46" t="str">
        <f t="shared" si="141"/>
        <v/>
      </c>
      <c r="AM27" s="46" t="str">
        <f t="shared" si="142"/>
        <v/>
      </c>
      <c r="AN27" s="46" t="str">
        <f t="shared" si="143"/>
        <v xml:space="preserve"> </v>
      </c>
      <c r="AO27" s="45"/>
      <c r="AP27" s="46" t="str">
        <f t="shared" si="144"/>
        <v/>
      </c>
      <c r="AQ27" s="46" t="str">
        <f t="shared" si="145"/>
        <v/>
      </c>
      <c r="AR27" s="46" t="str">
        <f t="shared" si="146"/>
        <v xml:space="preserve"> </v>
      </c>
      <c r="AS27" s="45"/>
      <c r="AT27" s="46">
        <f t="shared" si="147"/>
        <v>0</v>
      </c>
      <c r="AU27" s="46" t="str">
        <f t="shared" si="148"/>
        <v/>
      </c>
      <c r="AV27" s="46" t="str">
        <f t="shared" si="149"/>
        <v/>
      </c>
      <c r="AW27" s="46" t="str">
        <f t="shared" si="150"/>
        <v/>
      </c>
      <c r="AX27" s="46" t="str">
        <f t="shared" si="151"/>
        <v/>
      </c>
      <c r="AY27" s="46" t="str">
        <f t="shared" si="152"/>
        <v xml:space="preserve"> </v>
      </c>
      <c r="AZ27" s="45"/>
      <c r="BA27" s="46" t="str">
        <f t="shared" si="153"/>
        <v/>
      </c>
      <c r="BB27" s="46" t="str">
        <f t="shared" si="154"/>
        <v/>
      </c>
      <c r="BC27" s="46" t="str">
        <f t="shared" si="155"/>
        <v xml:space="preserve"> </v>
      </c>
      <c r="BD27" s="45"/>
      <c r="BE27" s="46" t="str">
        <f t="shared" si="156"/>
        <v/>
      </c>
      <c r="BF27" s="46" t="str">
        <f t="shared" si="157"/>
        <v/>
      </c>
      <c r="BG27" s="46" t="str">
        <f t="shared" si="158"/>
        <v xml:space="preserve"> </v>
      </c>
      <c r="BH27" s="45"/>
      <c r="BI27" s="46">
        <f t="shared" si="159"/>
        <v>0</v>
      </c>
      <c r="BJ27" s="46" t="str">
        <f t="shared" si="160"/>
        <v/>
      </c>
      <c r="BK27" s="46" t="str">
        <f t="shared" si="161"/>
        <v/>
      </c>
      <c r="BL27" s="46" t="str">
        <f t="shared" si="162"/>
        <v/>
      </c>
      <c r="BM27" s="46" t="str">
        <f t="shared" si="163"/>
        <v/>
      </c>
      <c r="BN27" s="46" t="str">
        <f t="shared" si="164"/>
        <v>zero euro</v>
      </c>
      <c r="BO27" s="45"/>
      <c r="BP27" s="46" t="str">
        <f t="shared" si="165"/>
        <v/>
      </c>
      <c r="BQ27" s="45"/>
      <c r="BR27" s="46" t="str">
        <f t="shared" si="166"/>
        <v/>
      </c>
      <c r="BS27" s="46" t="str">
        <f t="shared" si="167"/>
        <v/>
      </c>
      <c r="BT27" s="46" t="str">
        <f t="shared" si="168"/>
        <v xml:space="preserve"> </v>
      </c>
      <c r="BU27" s="45"/>
      <c r="BV27" s="46">
        <f t="shared" si="169"/>
        <v>0</v>
      </c>
      <c r="BW27" s="46" t="str">
        <f t="shared" ref="BW27:BW32" si="171">IF(OR(VALUE(U27)=0,BV27="",VALUE(U27)&gt;5,AND(VALUE(BV27)&gt;5,VALUE(BV27)&lt;16),AND(VALUE(BV27)&gt;65,VALUE(BV27)&lt;76),AND(VALUE(BV27)&gt;85,VALUE(BV27)&lt;96)),"",CONCATENATE(IF(VALUE(U27)=1,"un",IF(VALUE(U27)=2,"deux",IF(VALUE(U27)=3,"trois",IF(VALUE(U27)=4,"quatre",IF(VALUE(U27)=5,"cinq")))))," centime"))</f>
        <v/>
      </c>
      <c r="BX27" s="46" t="str">
        <f t="shared" ref="BX27:BX32" si="172">IF(OR(BV27="",VALUE(U27)&lt;6,AND(VALUE(BV27)&gt;10,VALUE(BV27)&lt;17),BV27=76,BV27=96),"",CONCATENATE(IF(VALUE(U27)=6,"six",IF(VALUE(U27)=7,"sept",IF(VALUE(U27)=8,"huit",IF(VALUE(U27)=9,"neuf",IF(VALUE(BV27)=10,"dix")))))," centime"))</f>
        <v/>
      </c>
      <c r="BY27" s="46" t="str">
        <f t="shared" ref="BY27:BY32" si="173">IF(OR(BV27="",VALUE(BV27)&lt;11,AND(VALUE(BV27)&gt;15,VALUE(BV27)&lt;71),AND(VALUE(BV27)&gt;75,VALUE(BV27)&lt;91),VALUE(BV27)&gt;95),"",CONCATENATE(IF(OR(VALUE(BV27)=91,VALUE(BV27)=71,VALUE(BV27)=11),"onze",IF(OR(VALUE(BV27)=92,VALUE(BV27)=72,VALUE(BV27)=12),"douze",IF(OR(VALUE(BV27)=93,VALUE(BV27)=73,VALUE(BV27)=13),"treize",IF(OR(BV27=94,BV27=74,BV27=14),"quatorze",IF(OR(BV27=95,BV27=75,BV27=15),"quinze")))))," centime"))</f>
        <v/>
      </c>
      <c r="BZ27" s="46" t="str">
        <f t="shared" ref="BZ27:BZ32" si="174">IF(OR(BV27=16,BV27=76,BV27=96),"seize centime","")</f>
        <v/>
      </c>
      <c r="CA27" s="46" t="str">
        <f t="shared" ref="CA27:CA32" si="175">CONCATENATE(" ",BW27,BX27,BY27,BZ27,IF(AND(VALUE(RIGHT(I27,2))&lt;&gt;0,VALUE(RIGHT(I27,1))=0),"centime",""),IF(VALUE(CONCATENATE(T27,U27))&gt;1,"s",""))</f>
        <v xml:space="preserve"> </v>
      </c>
      <c r="CB27" s="45"/>
      <c r="CC27" s="19" t="str">
        <f t="shared" si="170"/>
        <v xml:space="preserve">       zero euro  </v>
      </c>
      <c r="CD27" s="47" t="e">
        <f>#REF!*H27</f>
        <v>#REF!</v>
      </c>
    </row>
    <row r="28" spans="1:82" ht="11.25" x14ac:dyDescent="0.2">
      <c r="A28" s="23" t="s">
        <v>337</v>
      </c>
      <c r="B28" s="60">
        <v>1</v>
      </c>
      <c r="C28" s="60">
        <v>2</v>
      </c>
      <c r="D28" s="60">
        <v>1</v>
      </c>
      <c r="E28" s="49">
        <f>IF(G28="","",MAX(E$9:E27)+1)</f>
        <v>12</v>
      </c>
      <c r="F28" s="61" t="s">
        <v>429</v>
      </c>
      <c r="G28" s="62" t="s">
        <v>43</v>
      </c>
      <c r="H28" s="43">
        <v>0</v>
      </c>
      <c r="I28" s="44" t="str">
        <f t="shared" si="0"/>
        <v xml:space="preserve"> 0,00</v>
      </c>
      <c r="J28" s="44" t="str">
        <f t="shared" si="118"/>
        <v>0</v>
      </c>
      <c r="K28" s="44" t="str">
        <f t="shared" si="119"/>
        <v>0</v>
      </c>
      <c r="L28" s="44" t="str">
        <f t="shared" si="120"/>
        <v>0</v>
      </c>
      <c r="M28" s="44" t="str">
        <f t="shared" si="121"/>
        <v>0</v>
      </c>
      <c r="N28" s="44" t="str">
        <f t="shared" si="122"/>
        <v>0</v>
      </c>
      <c r="O28" s="44" t="str">
        <f t="shared" si="123"/>
        <v>0</v>
      </c>
      <c r="P28" s="44" t="str">
        <f t="shared" si="124"/>
        <v>0</v>
      </c>
      <c r="Q28" s="44" t="str">
        <f t="shared" si="125"/>
        <v>0</v>
      </c>
      <c r="R28" s="44" t="str">
        <f t="shared" si="126"/>
        <v>0</v>
      </c>
      <c r="S28" s="44" t="s">
        <v>12</v>
      </c>
      <c r="T28" s="44" t="str">
        <f t="shared" si="127"/>
        <v>0</v>
      </c>
      <c r="U28" s="44" t="str">
        <f t="shared" si="128"/>
        <v>0</v>
      </c>
      <c r="V28" s="45"/>
      <c r="W28" s="46" t="str">
        <f t="shared" si="129"/>
        <v/>
      </c>
      <c r="X28" s="46" t="str">
        <f t="shared" si="130"/>
        <v/>
      </c>
      <c r="Y28" s="46" t="str">
        <f t="shared" si="131"/>
        <v/>
      </c>
      <c r="Z28" s="45"/>
      <c r="AA28" s="46" t="str">
        <f t="shared" si="132"/>
        <v/>
      </c>
      <c r="AB28" s="46" t="str">
        <f t="shared" si="133"/>
        <v/>
      </c>
      <c r="AC28" s="46" t="str">
        <f t="shared" si="134"/>
        <v xml:space="preserve"> </v>
      </c>
      <c r="AD28" s="45"/>
      <c r="AE28" s="46">
        <f t="shared" si="135"/>
        <v>0</v>
      </c>
      <c r="AF28" s="46" t="str">
        <f t="shared" si="136"/>
        <v/>
      </c>
      <c r="AG28" s="46" t="str">
        <f t="shared" si="137"/>
        <v/>
      </c>
      <c r="AH28" s="46" t="str">
        <f t="shared" si="138"/>
        <v/>
      </c>
      <c r="AI28" s="46" t="str">
        <f t="shared" si="139"/>
        <v/>
      </c>
      <c r="AJ28" s="46" t="str">
        <f t="shared" si="140"/>
        <v xml:space="preserve"> </v>
      </c>
      <c r="AK28" s="45"/>
      <c r="AL28" s="46" t="str">
        <f t="shared" si="141"/>
        <v/>
      </c>
      <c r="AM28" s="46" t="str">
        <f t="shared" si="142"/>
        <v/>
      </c>
      <c r="AN28" s="46" t="str">
        <f t="shared" si="143"/>
        <v xml:space="preserve"> </v>
      </c>
      <c r="AO28" s="45"/>
      <c r="AP28" s="46" t="str">
        <f t="shared" si="144"/>
        <v/>
      </c>
      <c r="AQ28" s="46" t="str">
        <f t="shared" si="145"/>
        <v/>
      </c>
      <c r="AR28" s="46" t="str">
        <f t="shared" si="146"/>
        <v xml:space="preserve"> </v>
      </c>
      <c r="AS28" s="45"/>
      <c r="AT28" s="46">
        <f t="shared" si="147"/>
        <v>0</v>
      </c>
      <c r="AU28" s="46" t="str">
        <f t="shared" si="148"/>
        <v/>
      </c>
      <c r="AV28" s="46" t="str">
        <f t="shared" si="149"/>
        <v/>
      </c>
      <c r="AW28" s="46" t="str">
        <f t="shared" si="150"/>
        <v/>
      </c>
      <c r="AX28" s="46" t="str">
        <f t="shared" si="151"/>
        <v/>
      </c>
      <c r="AY28" s="46" t="str">
        <f t="shared" si="152"/>
        <v xml:space="preserve"> </v>
      </c>
      <c r="AZ28" s="45"/>
      <c r="BA28" s="46" t="str">
        <f t="shared" si="153"/>
        <v/>
      </c>
      <c r="BB28" s="46" t="str">
        <f t="shared" si="154"/>
        <v/>
      </c>
      <c r="BC28" s="46" t="str">
        <f t="shared" si="155"/>
        <v xml:space="preserve"> </v>
      </c>
      <c r="BD28" s="45"/>
      <c r="BE28" s="46" t="str">
        <f t="shared" si="156"/>
        <v/>
      </c>
      <c r="BF28" s="46" t="str">
        <f t="shared" si="157"/>
        <v/>
      </c>
      <c r="BG28" s="46" t="str">
        <f t="shared" si="158"/>
        <v xml:space="preserve"> </v>
      </c>
      <c r="BH28" s="45"/>
      <c r="BI28" s="46">
        <f t="shared" si="159"/>
        <v>0</v>
      </c>
      <c r="BJ28" s="46" t="str">
        <f t="shared" si="160"/>
        <v/>
      </c>
      <c r="BK28" s="46" t="str">
        <f t="shared" si="161"/>
        <v/>
      </c>
      <c r="BL28" s="46" t="str">
        <f t="shared" si="162"/>
        <v/>
      </c>
      <c r="BM28" s="46" t="str">
        <f t="shared" si="163"/>
        <v/>
      </c>
      <c r="BN28" s="46" t="str">
        <f t="shared" si="164"/>
        <v>zero euro</v>
      </c>
      <c r="BO28" s="45"/>
      <c r="BP28" s="46" t="str">
        <f t="shared" si="165"/>
        <v/>
      </c>
      <c r="BQ28" s="45"/>
      <c r="BR28" s="46" t="str">
        <f t="shared" si="166"/>
        <v/>
      </c>
      <c r="BS28" s="46" t="str">
        <f t="shared" si="167"/>
        <v/>
      </c>
      <c r="BT28" s="46" t="str">
        <f t="shared" si="168"/>
        <v xml:space="preserve"> </v>
      </c>
      <c r="BU28" s="45"/>
      <c r="BV28" s="46">
        <f t="shared" si="169"/>
        <v>0</v>
      </c>
      <c r="BW28" s="46" t="str">
        <f t="shared" si="171"/>
        <v/>
      </c>
      <c r="BX28" s="46" t="str">
        <f t="shared" si="172"/>
        <v/>
      </c>
      <c r="BY28" s="46" t="str">
        <f t="shared" si="173"/>
        <v/>
      </c>
      <c r="BZ28" s="46" t="str">
        <f t="shared" si="174"/>
        <v/>
      </c>
      <c r="CA28" s="46" t="str">
        <f t="shared" si="175"/>
        <v xml:space="preserve"> </v>
      </c>
      <c r="CB28" s="45"/>
      <c r="CC28" s="19" t="str">
        <f t="shared" si="170"/>
        <v xml:space="preserve">       zero euro  </v>
      </c>
      <c r="CD28" s="47" t="e">
        <f>#REF!*H28</f>
        <v>#REF!</v>
      </c>
    </row>
    <row r="29" spans="1:82" ht="22.5" x14ac:dyDescent="0.2">
      <c r="A29" s="23" t="s">
        <v>337</v>
      </c>
      <c r="B29" s="60">
        <v>1</v>
      </c>
      <c r="C29" s="60">
        <v>2</v>
      </c>
      <c r="D29" s="60">
        <v>1</v>
      </c>
      <c r="E29" s="49">
        <f>IF(G29="","",MAX(E$9:E28)+1)</f>
        <v>13</v>
      </c>
      <c r="F29" s="61" t="s">
        <v>430</v>
      </c>
      <c r="G29" s="62" t="s">
        <v>43</v>
      </c>
      <c r="H29" s="43">
        <v>0</v>
      </c>
      <c r="I29" s="44" t="str">
        <f t="shared" si="0"/>
        <v xml:space="preserve"> 0,00</v>
      </c>
      <c r="J29" s="44" t="str">
        <f t="shared" si="118"/>
        <v>0</v>
      </c>
      <c r="K29" s="44" t="str">
        <f t="shared" si="119"/>
        <v>0</v>
      </c>
      <c r="L29" s="44" t="str">
        <f t="shared" si="120"/>
        <v>0</v>
      </c>
      <c r="M29" s="44" t="str">
        <f t="shared" si="121"/>
        <v>0</v>
      </c>
      <c r="N29" s="44" t="str">
        <f t="shared" si="122"/>
        <v>0</v>
      </c>
      <c r="O29" s="44" t="str">
        <f t="shared" si="123"/>
        <v>0</v>
      </c>
      <c r="P29" s="44" t="str">
        <f t="shared" si="124"/>
        <v>0</v>
      </c>
      <c r="Q29" s="44" t="str">
        <f t="shared" si="125"/>
        <v>0</v>
      </c>
      <c r="R29" s="44" t="str">
        <f t="shared" si="126"/>
        <v>0</v>
      </c>
      <c r="S29" s="44" t="s">
        <v>12</v>
      </c>
      <c r="T29" s="44" t="str">
        <f t="shared" si="127"/>
        <v>0</v>
      </c>
      <c r="U29" s="44" t="str">
        <f t="shared" si="128"/>
        <v>0</v>
      </c>
      <c r="V29" s="45"/>
      <c r="W29" s="46" t="str">
        <f t="shared" si="129"/>
        <v/>
      </c>
      <c r="X29" s="46" t="str">
        <f t="shared" si="130"/>
        <v/>
      </c>
      <c r="Y29" s="46" t="str">
        <f t="shared" si="131"/>
        <v/>
      </c>
      <c r="Z29" s="45"/>
      <c r="AA29" s="46" t="str">
        <f t="shared" si="132"/>
        <v/>
      </c>
      <c r="AB29" s="46" t="str">
        <f t="shared" si="133"/>
        <v/>
      </c>
      <c r="AC29" s="46" t="str">
        <f t="shared" si="134"/>
        <v xml:space="preserve"> </v>
      </c>
      <c r="AD29" s="45"/>
      <c r="AE29" s="46">
        <f t="shared" si="135"/>
        <v>0</v>
      </c>
      <c r="AF29" s="46" t="str">
        <f t="shared" si="136"/>
        <v/>
      </c>
      <c r="AG29" s="46" t="str">
        <f t="shared" si="137"/>
        <v/>
      </c>
      <c r="AH29" s="46" t="str">
        <f t="shared" si="138"/>
        <v/>
      </c>
      <c r="AI29" s="46" t="str">
        <f t="shared" si="139"/>
        <v/>
      </c>
      <c r="AJ29" s="46" t="str">
        <f t="shared" si="140"/>
        <v xml:space="preserve"> </v>
      </c>
      <c r="AK29" s="45"/>
      <c r="AL29" s="46" t="str">
        <f t="shared" si="141"/>
        <v/>
      </c>
      <c r="AM29" s="46" t="str">
        <f t="shared" si="142"/>
        <v/>
      </c>
      <c r="AN29" s="46" t="str">
        <f t="shared" si="143"/>
        <v xml:space="preserve"> </v>
      </c>
      <c r="AO29" s="45"/>
      <c r="AP29" s="46" t="str">
        <f t="shared" si="144"/>
        <v/>
      </c>
      <c r="AQ29" s="46" t="str">
        <f t="shared" si="145"/>
        <v/>
      </c>
      <c r="AR29" s="46" t="str">
        <f t="shared" si="146"/>
        <v xml:space="preserve"> </v>
      </c>
      <c r="AS29" s="45"/>
      <c r="AT29" s="46">
        <f t="shared" si="147"/>
        <v>0</v>
      </c>
      <c r="AU29" s="46" t="str">
        <f t="shared" si="148"/>
        <v/>
      </c>
      <c r="AV29" s="46" t="str">
        <f t="shared" si="149"/>
        <v/>
      </c>
      <c r="AW29" s="46" t="str">
        <f t="shared" si="150"/>
        <v/>
      </c>
      <c r="AX29" s="46" t="str">
        <f t="shared" si="151"/>
        <v/>
      </c>
      <c r="AY29" s="46" t="str">
        <f t="shared" si="152"/>
        <v xml:space="preserve"> </v>
      </c>
      <c r="AZ29" s="45"/>
      <c r="BA29" s="46" t="str">
        <f t="shared" si="153"/>
        <v/>
      </c>
      <c r="BB29" s="46" t="str">
        <f t="shared" si="154"/>
        <v/>
      </c>
      <c r="BC29" s="46" t="str">
        <f t="shared" si="155"/>
        <v xml:space="preserve"> </v>
      </c>
      <c r="BD29" s="45"/>
      <c r="BE29" s="46" t="str">
        <f t="shared" si="156"/>
        <v/>
      </c>
      <c r="BF29" s="46" t="str">
        <f t="shared" si="157"/>
        <v/>
      </c>
      <c r="BG29" s="46" t="str">
        <f t="shared" si="158"/>
        <v xml:space="preserve"> </v>
      </c>
      <c r="BH29" s="45"/>
      <c r="BI29" s="46">
        <f t="shared" si="159"/>
        <v>0</v>
      </c>
      <c r="BJ29" s="46" t="str">
        <f t="shared" si="160"/>
        <v/>
      </c>
      <c r="BK29" s="46" t="str">
        <f t="shared" si="161"/>
        <v/>
      </c>
      <c r="BL29" s="46" t="str">
        <f t="shared" si="162"/>
        <v/>
      </c>
      <c r="BM29" s="46" t="str">
        <f t="shared" si="163"/>
        <v/>
      </c>
      <c r="BN29" s="46" t="str">
        <f t="shared" si="164"/>
        <v>zero euro</v>
      </c>
      <c r="BO29" s="45"/>
      <c r="BP29" s="46" t="str">
        <f t="shared" si="165"/>
        <v/>
      </c>
      <c r="BQ29" s="45"/>
      <c r="BR29" s="46" t="str">
        <f t="shared" si="166"/>
        <v/>
      </c>
      <c r="BS29" s="46" t="str">
        <f t="shared" si="167"/>
        <v/>
      </c>
      <c r="BT29" s="46" t="str">
        <f t="shared" si="168"/>
        <v xml:space="preserve"> </v>
      </c>
      <c r="BU29" s="45"/>
      <c r="BV29" s="46">
        <f t="shared" si="169"/>
        <v>0</v>
      </c>
      <c r="BW29" s="46" t="str">
        <f t="shared" si="171"/>
        <v/>
      </c>
      <c r="BX29" s="46" t="str">
        <f t="shared" si="172"/>
        <v/>
      </c>
      <c r="BY29" s="46" t="str">
        <f t="shared" si="173"/>
        <v/>
      </c>
      <c r="BZ29" s="46" t="str">
        <f t="shared" si="174"/>
        <v/>
      </c>
      <c r="CA29" s="46" t="str">
        <f t="shared" si="175"/>
        <v xml:space="preserve"> </v>
      </c>
      <c r="CB29" s="45"/>
      <c r="CC29" s="19" t="str">
        <f t="shared" si="170"/>
        <v xml:space="preserve">       zero euro  </v>
      </c>
      <c r="CD29" s="47" t="e">
        <f>#REF!*H29</f>
        <v>#REF!</v>
      </c>
    </row>
    <row r="30" spans="1:82" ht="22.5" x14ac:dyDescent="0.2">
      <c r="A30" s="23" t="s">
        <v>337</v>
      </c>
      <c r="B30" s="60">
        <v>1</v>
      </c>
      <c r="C30" s="60">
        <v>2</v>
      </c>
      <c r="D30" s="60">
        <v>1</v>
      </c>
      <c r="E30" s="49">
        <f>IF(G30="","",MAX(E$9:E29)+1)</f>
        <v>14</v>
      </c>
      <c r="F30" s="61" t="s">
        <v>431</v>
      </c>
      <c r="G30" s="62" t="s">
        <v>43</v>
      </c>
      <c r="H30" s="43">
        <v>0</v>
      </c>
      <c r="I30" s="44" t="str">
        <f t="shared" si="0"/>
        <v xml:space="preserve"> 0,00</v>
      </c>
      <c r="J30" s="44" t="str">
        <f t="shared" si="118"/>
        <v>0</v>
      </c>
      <c r="K30" s="44" t="str">
        <f t="shared" si="119"/>
        <v>0</v>
      </c>
      <c r="L30" s="44" t="str">
        <f t="shared" si="120"/>
        <v>0</v>
      </c>
      <c r="M30" s="44" t="str">
        <f t="shared" si="121"/>
        <v>0</v>
      </c>
      <c r="N30" s="44" t="str">
        <f t="shared" si="122"/>
        <v>0</v>
      </c>
      <c r="O30" s="44" t="str">
        <f t="shared" si="123"/>
        <v>0</v>
      </c>
      <c r="P30" s="44" t="str">
        <f t="shared" si="124"/>
        <v>0</v>
      </c>
      <c r="Q30" s="44" t="str">
        <f t="shared" si="125"/>
        <v>0</v>
      </c>
      <c r="R30" s="44" t="str">
        <f t="shared" si="126"/>
        <v>0</v>
      </c>
      <c r="S30" s="44" t="s">
        <v>12</v>
      </c>
      <c r="T30" s="44" t="str">
        <f t="shared" si="127"/>
        <v>0</v>
      </c>
      <c r="U30" s="44" t="str">
        <f t="shared" si="128"/>
        <v>0</v>
      </c>
      <c r="V30" s="45"/>
      <c r="W30" s="46" t="str">
        <f t="shared" si="129"/>
        <v/>
      </c>
      <c r="X30" s="46" t="str">
        <f t="shared" si="130"/>
        <v/>
      </c>
      <c r="Y30" s="46" t="str">
        <f t="shared" si="131"/>
        <v/>
      </c>
      <c r="Z30" s="45"/>
      <c r="AA30" s="46" t="str">
        <f t="shared" si="132"/>
        <v/>
      </c>
      <c r="AB30" s="46" t="str">
        <f t="shared" si="133"/>
        <v/>
      </c>
      <c r="AC30" s="46" t="str">
        <f t="shared" si="134"/>
        <v xml:space="preserve"> </v>
      </c>
      <c r="AD30" s="45"/>
      <c r="AE30" s="46">
        <f t="shared" si="135"/>
        <v>0</v>
      </c>
      <c r="AF30" s="46" t="str">
        <f t="shared" si="136"/>
        <v/>
      </c>
      <c r="AG30" s="46" t="str">
        <f t="shared" si="137"/>
        <v/>
      </c>
      <c r="AH30" s="46" t="str">
        <f t="shared" si="138"/>
        <v/>
      </c>
      <c r="AI30" s="46" t="str">
        <f t="shared" si="139"/>
        <v/>
      </c>
      <c r="AJ30" s="46" t="str">
        <f t="shared" si="140"/>
        <v xml:space="preserve"> </v>
      </c>
      <c r="AK30" s="45"/>
      <c r="AL30" s="46" t="str">
        <f t="shared" si="141"/>
        <v/>
      </c>
      <c r="AM30" s="46" t="str">
        <f t="shared" si="142"/>
        <v/>
      </c>
      <c r="AN30" s="46" t="str">
        <f t="shared" si="143"/>
        <v xml:space="preserve"> </v>
      </c>
      <c r="AO30" s="45"/>
      <c r="AP30" s="46" t="str">
        <f t="shared" si="144"/>
        <v/>
      </c>
      <c r="AQ30" s="46" t="str">
        <f t="shared" si="145"/>
        <v/>
      </c>
      <c r="AR30" s="46" t="str">
        <f t="shared" si="146"/>
        <v xml:space="preserve"> </v>
      </c>
      <c r="AS30" s="45"/>
      <c r="AT30" s="46">
        <f t="shared" si="147"/>
        <v>0</v>
      </c>
      <c r="AU30" s="46" t="str">
        <f t="shared" si="148"/>
        <v/>
      </c>
      <c r="AV30" s="46" t="str">
        <f t="shared" si="149"/>
        <v/>
      </c>
      <c r="AW30" s="46" t="str">
        <f t="shared" si="150"/>
        <v/>
      </c>
      <c r="AX30" s="46" t="str">
        <f t="shared" si="151"/>
        <v/>
      </c>
      <c r="AY30" s="46" t="str">
        <f t="shared" si="152"/>
        <v xml:space="preserve"> </v>
      </c>
      <c r="AZ30" s="45"/>
      <c r="BA30" s="46" t="str">
        <f t="shared" si="153"/>
        <v/>
      </c>
      <c r="BB30" s="46" t="str">
        <f t="shared" si="154"/>
        <v/>
      </c>
      <c r="BC30" s="46" t="str">
        <f t="shared" si="155"/>
        <v xml:space="preserve"> </v>
      </c>
      <c r="BD30" s="45"/>
      <c r="BE30" s="46" t="str">
        <f t="shared" si="156"/>
        <v/>
      </c>
      <c r="BF30" s="46" t="str">
        <f t="shared" si="157"/>
        <v/>
      </c>
      <c r="BG30" s="46" t="str">
        <f t="shared" si="158"/>
        <v xml:space="preserve"> </v>
      </c>
      <c r="BH30" s="45"/>
      <c r="BI30" s="46">
        <f t="shared" si="159"/>
        <v>0</v>
      </c>
      <c r="BJ30" s="46" t="str">
        <f t="shared" si="160"/>
        <v/>
      </c>
      <c r="BK30" s="46" t="str">
        <f t="shared" si="161"/>
        <v/>
      </c>
      <c r="BL30" s="46" t="str">
        <f t="shared" si="162"/>
        <v/>
      </c>
      <c r="BM30" s="46" t="str">
        <f t="shared" si="163"/>
        <v/>
      </c>
      <c r="BN30" s="46" t="str">
        <f t="shared" si="164"/>
        <v>zero euro</v>
      </c>
      <c r="BO30" s="45"/>
      <c r="BP30" s="46" t="str">
        <f t="shared" si="165"/>
        <v/>
      </c>
      <c r="BQ30" s="45"/>
      <c r="BR30" s="46" t="str">
        <f t="shared" si="166"/>
        <v/>
      </c>
      <c r="BS30" s="46" t="str">
        <f t="shared" si="167"/>
        <v/>
      </c>
      <c r="BT30" s="46" t="str">
        <f t="shared" si="168"/>
        <v xml:space="preserve"> </v>
      </c>
      <c r="BU30" s="45"/>
      <c r="BV30" s="46">
        <f t="shared" si="169"/>
        <v>0</v>
      </c>
      <c r="BW30" s="46" t="str">
        <f t="shared" si="171"/>
        <v/>
      </c>
      <c r="BX30" s="46" t="str">
        <f t="shared" si="172"/>
        <v/>
      </c>
      <c r="BY30" s="46" t="str">
        <f t="shared" si="173"/>
        <v/>
      </c>
      <c r="BZ30" s="46" t="str">
        <f t="shared" si="174"/>
        <v/>
      </c>
      <c r="CA30" s="46" t="str">
        <f t="shared" si="175"/>
        <v xml:space="preserve"> </v>
      </c>
      <c r="CB30" s="45"/>
      <c r="CC30" s="19" t="str">
        <f t="shared" si="170"/>
        <v xml:space="preserve">       zero euro  </v>
      </c>
      <c r="CD30" s="47" t="e">
        <f>#REF!*H30</f>
        <v>#REF!</v>
      </c>
    </row>
    <row r="31" spans="1:82" ht="22.5" x14ac:dyDescent="0.2">
      <c r="A31" s="23" t="s">
        <v>337</v>
      </c>
      <c r="B31" s="60">
        <v>1</v>
      </c>
      <c r="C31" s="60">
        <v>2</v>
      </c>
      <c r="D31" s="60">
        <v>1</v>
      </c>
      <c r="E31" s="49">
        <f>IF(G31="","",MAX(E$9:E30)+1)</f>
        <v>15</v>
      </c>
      <c r="F31" s="61" t="s">
        <v>432</v>
      </c>
      <c r="G31" s="62" t="s">
        <v>43</v>
      </c>
      <c r="H31" s="43">
        <v>0</v>
      </c>
      <c r="I31" s="44" t="str">
        <f t="shared" si="0"/>
        <v xml:space="preserve"> 0,00</v>
      </c>
      <c r="J31" s="44" t="str">
        <f t="shared" si="118"/>
        <v>0</v>
      </c>
      <c r="K31" s="44" t="str">
        <f t="shared" si="119"/>
        <v>0</v>
      </c>
      <c r="L31" s="44" t="str">
        <f t="shared" si="120"/>
        <v>0</v>
      </c>
      <c r="M31" s="44" t="str">
        <f t="shared" si="121"/>
        <v>0</v>
      </c>
      <c r="N31" s="44" t="str">
        <f t="shared" si="122"/>
        <v>0</v>
      </c>
      <c r="O31" s="44" t="str">
        <f t="shared" si="123"/>
        <v>0</v>
      </c>
      <c r="P31" s="44" t="str">
        <f t="shared" si="124"/>
        <v>0</v>
      </c>
      <c r="Q31" s="44" t="str">
        <f t="shared" si="125"/>
        <v>0</v>
      </c>
      <c r="R31" s="44" t="str">
        <f t="shared" si="126"/>
        <v>0</v>
      </c>
      <c r="S31" s="44" t="s">
        <v>12</v>
      </c>
      <c r="T31" s="44" t="str">
        <f t="shared" si="127"/>
        <v>0</v>
      </c>
      <c r="U31" s="44" t="str">
        <f t="shared" si="128"/>
        <v>0</v>
      </c>
      <c r="V31" s="45"/>
      <c r="W31" s="46" t="str">
        <f t="shared" si="129"/>
        <v/>
      </c>
      <c r="X31" s="46" t="str">
        <f t="shared" si="130"/>
        <v/>
      </c>
      <c r="Y31" s="46" t="str">
        <f t="shared" si="131"/>
        <v/>
      </c>
      <c r="Z31" s="45"/>
      <c r="AA31" s="46" t="str">
        <f t="shared" si="132"/>
        <v/>
      </c>
      <c r="AB31" s="46" t="str">
        <f t="shared" si="133"/>
        <v/>
      </c>
      <c r="AC31" s="46" t="str">
        <f t="shared" si="134"/>
        <v xml:space="preserve"> </v>
      </c>
      <c r="AD31" s="45"/>
      <c r="AE31" s="46">
        <f t="shared" si="135"/>
        <v>0</v>
      </c>
      <c r="AF31" s="46" t="str">
        <f t="shared" si="136"/>
        <v/>
      </c>
      <c r="AG31" s="46" t="str">
        <f t="shared" si="137"/>
        <v/>
      </c>
      <c r="AH31" s="46" t="str">
        <f t="shared" si="138"/>
        <v/>
      </c>
      <c r="AI31" s="46" t="str">
        <f t="shared" si="139"/>
        <v/>
      </c>
      <c r="AJ31" s="46" t="str">
        <f t="shared" si="140"/>
        <v xml:space="preserve"> </v>
      </c>
      <c r="AK31" s="45"/>
      <c r="AL31" s="46" t="str">
        <f t="shared" si="141"/>
        <v/>
      </c>
      <c r="AM31" s="46" t="str">
        <f t="shared" si="142"/>
        <v/>
      </c>
      <c r="AN31" s="46" t="str">
        <f t="shared" si="143"/>
        <v xml:space="preserve"> </v>
      </c>
      <c r="AO31" s="45"/>
      <c r="AP31" s="46" t="str">
        <f t="shared" si="144"/>
        <v/>
      </c>
      <c r="AQ31" s="46" t="str">
        <f t="shared" si="145"/>
        <v/>
      </c>
      <c r="AR31" s="46" t="str">
        <f t="shared" si="146"/>
        <v xml:space="preserve"> </v>
      </c>
      <c r="AS31" s="45"/>
      <c r="AT31" s="46">
        <f t="shared" si="147"/>
        <v>0</v>
      </c>
      <c r="AU31" s="46" t="str">
        <f t="shared" si="148"/>
        <v/>
      </c>
      <c r="AV31" s="46" t="str">
        <f t="shared" si="149"/>
        <v/>
      </c>
      <c r="AW31" s="46" t="str">
        <f t="shared" si="150"/>
        <v/>
      </c>
      <c r="AX31" s="46" t="str">
        <f t="shared" si="151"/>
        <v/>
      </c>
      <c r="AY31" s="46" t="str">
        <f t="shared" si="152"/>
        <v xml:space="preserve"> </v>
      </c>
      <c r="AZ31" s="45"/>
      <c r="BA31" s="46" t="str">
        <f t="shared" si="153"/>
        <v/>
      </c>
      <c r="BB31" s="46" t="str">
        <f t="shared" si="154"/>
        <v/>
      </c>
      <c r="BC31" s="46" t="str">
        <f t="shared" si="155"/>
        <v xml:space="preserve"> </v>
      </c>
      <c r="BD31" s="45"/>
      <c r="BE31" s="46" t="str">
        <f t="shared" si="156"/>
        <v/>
      </c>
      <c r="BF31" s="46" t="str">
        <f t="shared" si="157"/>
        <v/>
      </c>
      <c r="BG31" s="46" t="str">
        <f t="shared" si="158"/>
        <v xml:space="preserve"> </v>
      </c>
      <c r="BH31" s="45"/>
      <c r="BI31" s="46">
        <f t="shared" si="159"/>
        <v>0</v>
      </c>
      <c r="BJ31" s="46" t="str">
        <f t="shared" si="160"/>
        <v/>
      </c>
      <c r="BK31" s="46" t="str">
        <f t="shared" si="161"/>
        <v/>
      </c>
      <c r="BL31" s="46" t="str">
        <f t="shared" si="162"/>
        <v/>
      </c>
      <c r="BM31" s="46" t="str">
        <f t="shared" si="163"/>
        <v/>
      </c>
      <c r="BN31" s="46" t="str">
        <f t="shared" si="164"/>
        <v>zero euro</v>
      </c>
      <c r="BO31" s="45"/>
      <c r="BP31" s="46" t="str">
        <f t="shared" si="165"/>
        <v/>
      </c>
      <c r="BQ31" s="45"/>
      <c r="BR31" s="46" t="str">
        <f t="shared" si="166"/>
        <v/>
      </c>
      <c r="BS31" s="46" t="str">
        <f t="shared" si="167"/>
        <v/>
      </c>
      <c r="BT31" s="46" t="str">
        <f t="shared" si="168"/>
        <v xml:space="preserve"> </v>
      </c>
      <c r="BU31" s="45"/>
      <c r="BV31" s="46">
        <f t="shared" si="169"/>
        <v>0</v>
      </c>
      <c r="BW31" s="46" t="str">
        <f t="shared" si="171"/>
        <v/>
      </c>
      <c r="BX31" s="46" t="str">
        <f t="shared" si="172"/>
        <v/>
      </c>
      <c r="BY31" s="46" t="str">
        <f t="shared" si="173"/>
        <v/>
      </c>
      <c r="BZ31" s="46" t="str">
        <f t="shared" si="174"/>
        <v/>
      </c>
      <c r="CA31" s="46" t="str">
        <f t="shared" si="175"/>
        <v xml:space="preserve"> </v>
      </c>
      <c r="CB31" s="45"/>
      <c r="CC31" s="19" t="str">
        <f t="shared" si="170"/>
        <v xml:space="preserve">       zero euro  </v>
      </c>
      <c r="CD31" s="47" t="e">
        <f>#REF!*H31</f>
        <v>#REF!</v>
      </c>
    </row>
    <row r="32" spans="1:82" ht="22.5" x14ac:dyDescent="0.2">
      <c r="A32" s="23" t="s">
        <v>337</v>
      </c>
      <c r="B32" s="60">
        <v>1</v>
      </c>
      <c r="C32" s="60">
        <v>2</v>
      </c>
      <c r="D32" s="60">
        <v>1</v>
      </c>
      <c r="E32" s="49">
        <f>IF(G32="","",MAX(E$9:E31)+1)</f>
        <v>16</v>
      </c>
      <c r="F32" s="61" t="s">
        <v>433</v>
      </c>
      <c r="G32" s="62" t="s">
        <v>43</v>
      </c>
      <c r="H32" s="43">
        <v>0</v>
      </c>
      <c r="I32" s="44" t="str">
        <f t="shared" si="0"/>
        <v xml:space="preserve"> 0,00</v>
      </c>
      <c r="J32" s="44" t="str">
        <f t="shared" si="118"/>
        <v>0</v>
      </c>
      <c r="K32" s="44" t="str">
        <f t="shared" si="119"/>
        <v>0</v>
      </c>
      <c r="L32" s="44" t="str">
        <f t="shared" si="120"/>
        <v>0</v>
      </c>
      <c r="M32" s="44" t="str">
        <f t="shared" si="121"/>
        <v>0</v>
      </c>
      <c r="N32" s="44" t="str">
        <f t="shared" si="122"/>
        <v>0</v>
      </c>
      <c r="O32" s="44" t="str">
        <f t="shared" si="123"/>
        <v>0</v>
      </c>
      <c r="P32" s="44" t="str">
        <f t="shared" si="124"/>
        <v>0</v>
      </c>
      <c r="Q32" s="44" t="str">
        <f t="shared" si="125"/>
        <v>0</v>
      </c>
      <c r="R32" s="44" t="str">
        <f t="shared" si="126"/>
        <v>0</v>
      </c>
      <c r="S32" s="44" t="s">
        <v>12</v>
      </c>
      <c r="T32" s="44" t="str">
        <f t="shared" si="127"/>
        <v>0</v>
      </c>
      <c r="U32" s="44" t="str">
        <f t="shared" si="128"/>
        <v>0</v>
      </c>
      <c r="V32" s="45"/>
      <c r="W32" s="46" t="str">
        <f t="shared" si="129"/>
        <v/>
      </c>
      <c r="X32" s="46" t="str">
        <f t="shared" si="130"/>
        <v/>
      </c>
      <c r="Y32" s="46" t="str">
        <f t="shared" si="131"/>
        <v/>
      </c>
      <c r="Z32" s="45"/>
      <c r="AA32" s="46" t="str">
        <f t="shared" si="132"/>
        <v/>
      </c>
      <c r="AB32" s="46" t="str">
        <f t="shared" si="133"/>
        <v/>
      </c>
      <c r="AC32" s="46" t="str">
        <f t="shared" si="134"/>
        <v xml:space="preserve"> </v>
      </c>
      <c r="AD32" s="45"/>
      <c r="AE32" s="46">
        <f t="shared" si="135"/>
        <v>0</v>
      </c>
      <c r="AF32" s="46" t="str">
        <f t="shared" si="136"/>
        <v/>
      </c>
      <c r="AG32" s="46" t="str">
        <f t="shared" si="137"/>
        <v/>
      </c>
      <c r="AH32" s="46" t="str">
        <f t="shared" si="138"/>
        <v/>
      </c>
      <c r="AI32" s="46" t="str">
        <f t="shared" si="139"/>
        <v/>
      </c>
      <c r="AJ32" s="46" t="str">
        <f t="shared" si="140"/>
        <v xml:space="preserve"> </v>
      </c>
      <c r="AK32" s="45"/>
      <c r="AL32" s="46" t="str">
        <f t="shared" si="141"/>
        <v/>
      </c>
      <c r="AM32" s="46" t="str">
        <f t="shared" si="142"/>
        <v/>
      </c>
      <c r="AN32" s="46" t="str">
        <f t="shared" si="143"/>
        <v xml:space="preserve"> </v>
      </c>
      <c r="AO32" s="45"/>
      <c r="AP32" s="46" t="str">
        <f t="shared" si="144"/>
        <v/>
      </c>
      <c r="AQ32" s="46" t="str">
        <f t="shared" si="145"/>
        <v/>
      </c>
      <c r="AR32" s="46" t="str">
        <f t="shared" si="146"/>
        <v xml:space="preserve"> </v>
      </c>
      <c r="AS32" s="45"/>
      <c r="AT32" s="46">
        <f t="shared" si="147"/>
        <v>0</v>
      </c>
      <c r="AU32" s="46" t="str">
        <f t="shared" si="148"/>
        <v/>
      </c>
      <c r="AV32" s="46" t="str">
        <f t="shared" si="149"/>
        <v/>
      </c>
      <c r="AW32" s="46" t="str">
        <f t="shared" si="150"/>
        <v/>
      </c>
      <c r="AX32" s="46" t="str">
        <f t="shared" si="151"/>
        <v/>
      </c>
      <c r="AY32" s="46" t="str">
        <f t="shared" si="152"/>
        <v xml:space="preserve"> </v>
      </c>
      <c r="AZ32" s="45"/>
      <c r="BA32" s="46" t="str">
        <f t="shared" si="153"/>
        <v/>
      </c>
      <c r="BB32" s="46" t="str">
        <f t="shared" si="154"/>
        <v/>
      </c>
      <c r="BC32" s="46" t="str">
        <f t="shared" si="155"/>
        <v xml:space="preserve"> </v>
      </c>
      <c r="BD32" s="45"/>
      <c r="BE32" s="46" t="str">
        <f t="shared" si="156"/>
        <v/>
      </c>
      <c r="BF32" s="46" t="str">
        <f t="shared" si="157"/>
        <v/>
      </c>
      <c r="BG32" s="46" t="str">
        <f t="shared" si="158"/>
        <v xml:space="preserve"> </v>
      </c>
      <c r="BH32" s="45"/>
      <c r="BI32" s="46">
        <f t="shared" si="159"/>
        <v>0</v>
      </c>
      <c r="BJ32" s="46" t="str">
        <f t="shared" si="160"/>
        <v/>
      </c>
      <c r="BK32" s="46" t="str">
        <f t="shared" si="161"/>
        <v/>
      </c>
      <c r="BL32" s="46" t="str">
        <f t="shared" si="162"/>
        <v/>
      </c>
      <c r="BM32" s="46" t="str">
        <f t="shared" si="163"/>
        <v/>
      </c>
      <c r="BN32" s="46" t="str">
        <f t="shared" si="164"/>
        <v>zero euro</v>
      </c>
      <c r="BO32" s="45"/>
      <c r="BP32" s="46" t="str">
        <f t="shared" si="165"/>
        <v/>
      </c>
      <c r="BQ32" s="45"/>
      <c r="BR32" s="46" t="str">
        <f t="shared" si="166"/>
        <v/>
      </c>
      <c r="BS32" s="46" t="str">
        <f t="shared" si="167"/>
        <v/>
      </c>
      <c r="BT32" s="46" t="str">
        <f t="shared" si="168"/>
        <v xml:space="preserve"> </v>
      </c>
      <c r="BU32" s="45"/>
      <c r="BV32" s="46">
        <f t="shared" si="169"/>
        <v>0</v>
      </c>
      <c r="BW32" s="46" t="str">
        <f t="shared" si="171"/>
        <v/>
      </c>
      <c r="BX32" s="46" t="str">
        <f t="shared" si="172"/>
        <v/>
      </c>
      <c r="BY32" s="46" t="str">
        <f t="shared" si="173"/>
        <v/>
      </c>
      <c r="BZ32" s="46" t="str">
        <f t="shared" si="174"/>
        <v/>
      </c>
      <c r="CA32" s="46" t="str">
        <f t="shared" si="175"/>
        <v xml:space="preserve"> </v>
      </c>
      <c r="CB32" s="45"/>
      <c r="CC32" s="19" t="str">
        <f t="shared" si="170"/>
        <v xml:space="preserve">       zero euro  </v>
      </c>
      <c r="CD32" s="47" t="e">
        <f>#REF!*H32</f>
        <v>#REF!</v>
      </c>
    </row>
    <row r="33" spans="1:82" ht="11.25" x14ac:dyDescent="0.2">
      <c r="A33" s="23" t="s">
        <v>337</v>
      </c>
      <c r="B33" s="60">
        <v>1</v>
      </c>
      <c r="C33" s="60">
        <v>2</v>
      </c>
      <c r="D33" s="60">
        <v>1</v>
      </c>
      <c r="E33" s="49">
        <f>IF(G33="","",MAX(E$9:E26)+1)</f>
        <v>11</v>
      </c>
      <c r="F33" s="61" t="s">
        <v>449</v>
      </c>
      <c r="G33" s="62" t="s">
        <v>28</v>
      </c>
      <c r="H33" s="43">
        <v>0</v>
      </c>
      <c r="I33" s="44" t="str">
        <f t="shared" si="0"/>
        <v xml:space="preserve"> 0,00</v>
      </c>
      <c r="J33" s="44" t="str">
        <f t="shared" si="118"/>
        <v>0</v>
      </c>
      <c r="K33" s="44" t="str">
        <f t="shared" si="119"/>
        <v>0</v>
      </c>
      <c r="L33" s="44" t="str">
        <f t="shared" si="120"/>
        <v>0</v>
      </c>
      <c r="M33" s="44" t="str">
        <f t="shared" si="121"/>
        <v>0</v>
      </c>
      <c r="N33" s="44" t="str">
        <f t="shared" si="122"/>
        <v>0</v>
      </c>
      <c r="O33" s="44" t="str">
        <f t="shared" si="123"/>
        <v>0</v>
      </c>
      <c r="P33" s="44" t="str">
        <f t="shared" si="124"/>
        <v>0</v>
      </c>
      <c r="Q33" s="44" t="str">
        <f t="shared" si="125"/>
        <v>0</v>
      </c>
      <c r="R33" s="44" t="str">
        <f t="shared" si="126"/>
        <v>0</v>
      </c>
      <c r="S33" s="44" t="s">
        <v>12</v>
      </c>
      <c r="T33" s="44" t="str">
        <f t="shared" si="127"/>
        <v>0</v>
      </c>
      <c r="U33" s="44" t="str">
        <f t="shared" si="128"/>
        <v>0</v>
      </c>
      <c r="V33" s="45"/>
      <c r="W33" s="46" t="str">
        <f t="shared" si="129"/>
        <v/>
      </c>
      <c r="X33" s="46" t="str">
        <f t="shared" si="130"/>
        <v/>
      </c>
      <c r="Y33" s="46" t="str">
        <f t="shared" si="131"/>
        <v/>
      </c>
      <c r="Z33" s="45"/>
      <c r="AA33" s="46" t="str">
        <f t="shared" si="132"/>
        <v/>
      </c>
      <c r="AB33" s="46" t="str">
        <f t="shared" si="133"/>
        <v/>
      </c>
      <c r="AC33" s="46" t="str">
        <f t="shared" si="134"/>
        <v xml:space="preserve"> </v>
      </c>
      <c r="AD33" s="45"/>
      <c r="AE33" s="46">
        <f t="shared" si="135"/>
        <v>0</v>
      </c>
      <c r="AF33" s="46" t="str">
        <f t="shared" si="136"/>
        <v/>
      </c>
      <c r="AG33" s="46" t="str">
        <f t="shared" si="137"/>
        <v/>
      </c>
      <c r="AH33" s="46" t="str">
        <f t="shared" si="138"/>
        <v/>
      </c>
      <c r="AI33" s="46" t="str">
        <f t="shared" si="139"/>
        <v/>
      </c>
      <c r="AJ33" s="46" t="str">
        <f t="shared" si="140"/>
        <v xml:space="preserve"> </v>
      </c>
      <c r="AK33" s="45"/>
      <c r="AL33" s="46" t="str">
        <f t="shared" si="141"/>
        <v/>
      </c>
      <c r="AM33" s="46" t="str">
        <f t="shared" si="142"/>
        <v/>
      </c>
      <c r="AN33" s="46" t="str">
        <f t="shared" si="143"/>
        <v xml:space="preserve"> </v>
      </c>
      <c r="AO33" s="45"/>
      <c r="AP33" s="46" t="str">
        <f t="shared" si="144"/>
        <v/>
      </c>
      <c r="AQ33" s="46" t="str">
        <f t="shared" si="145"/>
        <v/>
      </c>
      <c r="AR33" s="46" t="str">
        <f t="shared" si="146"/>
        <v xml:space="preserve"> </v>
      </c>
      <c r="AS33" s="45"/>
      <c r="AT33" s="46">
        <f t="shared" si="147"/>
        <v>0</v>
      </c>
      <c r="AU33" s="46" t="str">
        <f t="shared" si="148"/>
        <v/>
      </c>
      <c r="AV33" s="46" t="str">
        <f t="shared" si="149"/>
        <v/>
      </c>
      <c r="AW33" s="46" t="str">
        <f t="shared" si="150"/>
        <v/>
      </c>
      <c r="AX33" s="46" t="str">
        <f t="shared" si="151"/>
        <v/>
      </c>
      <c r="AY33" s="46" t="str">
        <f t="shared" si="152"/>
        <v xml:space="preserve"> </v>
      </c>
      <c r="AZ33" s="45"/>
      <c r="BA33" s="46" t="str">
        <f t="shared" si="153"/>
        <v/>
      </c>
      <c r="BB33" s="46" t="str">
        <f t="shared" si="154"/>
        <v/>
      </c>
      <c r="BC33" s="46" t="str">
        <f t="shared" si="155"/>
        <v xml:space="preserve"> </v>
      </c>
      <c r="BD33" s="45"/>
      <c r="BE33" s="46" t="str">
        <f t="shared" si="156"/>
        <v/>
      </c>
      <c r="BF33" s="46" t="str">
        <f t="shared" si="157"/>
        <v/>
      </c>
      <c r="BG33" s="46" t="str">
        <f t="shared" si="158"/>
        <v xml:space="preserve"> </v>
      </c>
      <c r="BH33" s="45"/>
      <c r="BI33" s="46">
        <f t="shared" si="159"/>
        <v>0</v>
      </c>
      <c r="BJ33" s="46" t="str">
        <f t="shared" si="160"/>
        <v/>
      </c>
      <c r="BK33" s="46" t="str">
        <f t="shared" si="161"/>
        <v/>
      </c>
      <c r="BL33" s="46" t="str">
        <f t="shared" si="162"/>
        <v/>
      </c>
      <c r="BM33" s="46" t="str">
        <f t="shared" si="163"/>
        <v/>
      </c>
      <c r="BN33" s="46" t="str">
        <f t="shared" si="164"/>
        <v>zero euro</v>
      </c>
      <c r="BO33" s="45"/>
      <c r="BP33" s="46" t="str">
        <f t="shared" si="165"/>
        <v/>
      </c>
      <c r="BQ33" s="45"/>
      <c r="BR33" s="46" t="str">
        <f t="shared" si="166"/>
        <v/>
      </c>
      <c r="BS33" s="46" t="str">
        <f t="shared" si="167"/>
        <v/>
      </c>
      <c r="BT33" s="46" t="str">
        <f t="shared" si="168"/>
        <v xml:space="preserve"> </v>
      </c>
      <c r="BU33" s="45"/>
      <c r="BV33" s="46">
        <f t="shared" si="169"/>
        <v>0</v>
      </c>
      <c r="BW33" s="46" t="str">
        <f>IF(OR(VALUE(U33)=0,BV33="",VALUE(U33)&gt;5,AND(VALUE(BV33)&gt;5,VALUE(BV33)&lt;16),AND(VALUE(BV33)&gt;65,VALUE(BV33)&lt;76),AND(VALUE(BV33)&gt;85,VALUE(BV33)&lt;96)),"",CONCATENATE(IF(VALUE(U33)=1,"un",IF(VALUE(U33)=2,"deux",IF(VALUE(U33)=3,"trois",IF(VALUE(U33)=4,"quatre",IF(VALUE(U33)=5,"cinq")))))," centime"))</f>
        <v/>
      </c>
      <c r="BX33" s="46" t="str">
        <f>IF(OR(BV33="",VALUE(U33)&lt;6,AND(VALUE(BV33)&gt;10,VALUE(BV33)&lt;17),BV33=76,BV33=96),"",CONCATENATE(IF(VALUE(U33)=6,"six",IF(VALUE(U33)=7,"sept",IF(VALUE(U33)=8,"huit",IF(VALUE(U33)=9,"neuf",IF(VALUE(BV33)=10,"dix")))))," centime"))</f>
        <v/>
      </c>
      <c r="BY33" s="46" t="str">
        <f>IF(OR(BV33="",VALUE(BV33)&lt;11,AND(VALUE(BV33)&gt;15,VALUE(BV33)&lt;71),AND(VALUE(BV33)&gt;75,VALUE(BV33)&lt;91),VALUE(BV33)&gt;95),"",CONCATENATE(IF(OR(VALUE(BV33)=91,VALUE(BV33)=71,VALUE(BV33)=11),"onze",IF(OR(VALUE(BV33)=92,VALUE(BV33)=72,VALUE(BV33)=12),"douze",IF(OR(VALUE(BV33)=93,VALUE(BV33)=73,VALUE(BV33)=13),"treize",IF(OR(BV33=94,BV33=74,BV33=14),"quatorze",IF(OR(BV33=95,BV33=75,BV33=15),"quinze")))))," centime"))</f>
        <v/>
      </c>
      <c r="BZ33" s="46" t="str">
        <f>IF(OR(BV33=16,BV33=76,BV33=96),"seize centime","")</f>
        <v/>
      </c>
      <c r="CA33" s="46" t="str">
        <f>CONCATENATE(" ",BW33,BX33,BY33,BZ33,IF(AND(VALUE(RIGHT(I33,2))&lt;&gt;0,VALUE(RIGHT(I33,1))=0),"centime",""),IF(VALUE(CONCATENATE(T33,U33))&gt;1,"s",""))</f>
        <v xml:space="preserve"> </v>
      </c>
      <c r="CB33" s="45"/>
      <c r="CC33" s="19" t="str">
        <f t="shared" si="170"/>
        <v xml:space="preserve">       zero euro  </v>
      </c>
      <c r="CD33" s="47" t="e">
        <f>#REF!*H33</f>
        <v>#REF!</v>
      </c>
    </row>
    <row r="34" spans="1:82" ht="11.25" x14ac:dyDescent="0.2">
      <c r="A34" s="23" t="s">
        <v>337</v>
      </c>
      <c r="B34" s="60">
        <v>1</v>
      </c>
      <c r="C34" s="60">
        <v>2</v>
      </c>
      <c r="D34" s="60">
        <v>1</v>
      </c>
      <c r="E34" s="49">
        <f>IF(G34="","",MAX(E$9:E33)+1)</f>
        <v>17</v>
      </c>
      <c r="F34" s="61" t="s">
        <v>14</v>
      </c>
      <c r="G34" s="62" t="s">
        <v>42</v>
      </c>
      <c r="H34" s="43">
        <v>0</v>
      </c>
      <c r="I34" s="44" t="str">
        <f t="shared" si="0"/>
        <v xml:space="preserve"> 0,00</v>
      </c>
      <c r="J34" s="44" t="str">
        <f t="shared" si="118"/>
        <v>0</v>
      </c>
      <c r="K34" s="44" t="str">
        <f t="shared" si="119"/>
        <v>0</v>
      </c>
      <c r="L34" s="44" t="str">
        <f t="shared" si="120"/>
        <v>0</v>
      </c>
      <c r="M34" s="44" t="str">
        <f t="shared" si="121"/>
        <v>0</v>
      </c>
      <c r="N34" s="44" t="str">
        <f t="shared" si="122"/>
        <v>0</v>
      </c>
      <c r="O34" s="44" t="str">
        <f t="shared" si="123"/>
        <v>0</v>
      </c>
      <c r="P34" s="44" t="str">
        <f t="shared" si="124"/>
        <v>0</v>
      </c>
      <c r="Q34" s="44" t="str">
        <f t="shared" si="125"/>
        <v>0</v>
      </c>
      <c r="R34" s="44" t="str">
        <f t="shared" si="126"/>
        <v>0</v>
      </c>
      <c r="S34" s="44" t="s">
        <v>12</v>
      </c>
      <c r="T34" s="44" t="str">
        <f t="shared" si="127"/>
        <v>0</v>
      </c>
      <c r="U34" s="44" t="str">
        <f t="shared" si="128"/>
        <v>0</v>
      </c>
      <c r="V34" s="45"/>
      <c r="W34" s="46" t="str">
        <f t="shared" si="129"/>
        <v/>
      </c>
      <c r="X34" s="46" t="str">
        <f t="shared" si="130"/>
        <v/>
      </c>
      <c r="Y34" s="46" t="str">
        <f t="shared" si="131"/>
        <v/>
      </c>
      <c r="Z34" s="45"/>
      <c r="AA34" s="46" t="str">
        <f t="shared" si="132"/>
        <v/>
      </c>
      <c r="AB34" s="46" t="str">
        <f t="shared" si="133"/>
        <v/>
      </c>
      <c r="AC34" s="46" t="str">
        <f t="shared" si="134"/>
        <v xml:space="preserve"> </v>
      </c>
      <c r="AD34" s="45"/>
      <c r="AE34" s="46">
        <f t="shared" si="135"/>
        <v>0</v>
      </c>
      <c r="AF34" s="46" t="str">
        <f t="shared" si="136"/>
        <v/>
      </c>
      <c r="AG34" s="46" t="str">
        <f t="shared" si="137"/>
        <v/>
      </c>
      <c r="AH34" s="46" t="str">
        <f t="shared" si="138"/>
        <v/>
      </c>
      <c r="AI34" s="46" t="str">
        <f t="shared" si="139"/>
        <v/>
      </c>
      <c r="AJ34" s="46" t="str">
        <f t="shared" si="140"/>
        <v xml:space="preserve"> </v>
      </c>
      <c r="AK34" s="45"/>
      <c r="AL34" s="46" t="str">
        <f t="shared" si="141"/>
        <v/>
      </c>
      <c r="AM34" s="46" t="str">
        <f t="shared" si="142"/>
        <v/>
      </c>
      <c r="AN34" s="46" t="str">
        <f t="shared" si="143"/>
        <v xml:space="preserve"> </v>
      </c>
      <c r="AO34" s="45"/>
      <c r="AP34" s="46" t="str">
        <f t="shared" si="144"/>
        <v/>
      </c>
      <c r="AQ34" s="46" t="str">
        <f t="shared" si="145"/>
        <v/>
      </c>
      <c r="AR34" s="46" t="str">
        <f t="shared" si="146"/>
        <v xml:space="preserve"> </v>
      </c>
      <c r="AS34" s="45"/>
      <c r="AT34" s="46">
        <f t="shared" si="147"/>
        <v>0</v>
      </c>
      <c r="AU34" s="46" t="str">
        <f t="shared" si="148"/>
        <v/>
      </c>
      <c r="AV34" s="46" t="str">
        <f t="shared" si="149"/>
        <v/>
      </c>
      <c r="AW34" s="46" t="str">
        <f t="shared" si="150"/>
        <v/>
      </c>
      <c r="AX34" s="46" t="str">
        <f t="shared" si="151"/>
        <v/>
      </c>
      <c r="AY34" s="46" t="str">
        <f t="shared" si="152"/>
        <v xml:space="preserve"> </v>
      </c>
      <c r="AZ34" s="45"/>
      <c r="BA34" s="46" t="str">
        <f t="shared" si="153"/>
        <v/>
      </c>
      <c r="BB34" s="46" t="str">
        <f t="shared" si="154"/>
        <v/>
      </c>
      <c r="BC34" s="46" t="str">
        <f t="shared" si="155"/>
        <v xml:space="preserve"> </v>
      </c>
      <c r="BD34" s="45"/>
      <c r="BE34" s="46" t="str">
        <f t="shared" si="156"/>
        <v/>
      </c>
      <c r="BF34" s="46" t="str">
        <f t="shared" si="157"/>
        <v/>
      </c>
      <c r="BG34" s="46" t="str">
        <f t="shared" si="158"/>
        <v xml:space="preserve"> </v>
      </c>
      <c r="BH34" s="45"/>
      <c r="BI34" s="46">
        <f t="shared" si="159"/>
        <v>0</v>
      </c>
      <c r="BJ34" s="46" t="str">
        <f t="shared" si="160"/>
        <v/>
      </c>
      <c r="BK34" s="46" t="str">
        <f t="shared" si="161"/>
        <v/>
      </c>
      <c r="BL34" s="46" t="str">
        <f t="shared" si="162"/>
        <v/>
      </c>
      <c r="BM34" s="46" t="str">
        <f t="shared" si="163"/>
        <v/>
      </c>
      <c r="BN34" s="46" t="str">
        <f t="shared" si="164"/>
        <v>zero euro</v>
      </c>
      <c r="BO34" s="45"/>
      <c r="BP34" s="46" t="str">
        <f t="shared" si="165"/>
        <v/>
      </c>
      <c r="BQ34" s="45"/>
      <c r="BR34" s="46" t="str">
        <f t="shared" si="166"/>
        <v/>
      </c>
      <c r="BS34" s="46" t="str">
        <f t="shared" si="167"/>
        <v/>
      </c>
      <c r="BT34" s="46" t="str">
        <f t="shared" si="168"/>
        <v xml:space="preserve"> </v>
      </c>
      <c r="BU34" s="45"/>
      <c r="BV34" s="46">
        <f t="shared" si="169"/>
        <v>0</v>
      </c>
      <c r="BW34" s="46" t="str">
        <f>IF(OR(VALUE(U34)=0,BV34="",VALUE(U34)&gt;5,AND(VALUE(BV34)&gt;5,VALUE(BV34)&lt;16),AND(VALUE(BV34)&gt;65,VALUE(BV34)&lt;76),AND(VALUE(BV34)&gt;85,VALUE(BV34)&lt;96)),"",CONCATENATE(IF(VALUE(U34)=1,"un",IF(VALUE(U34)=2,"deux",IF(VALUE(U34)=3,"trois",IF(VALUE(U34)=4,"quatre",IF(VALUE(U34)=5,"cinq")))))," centime"))</f>
        <v/>
      </c>
      <c r="BX34" s="46" t="str">
        <f>IF(OR(BV34="",VALUE(U34)&lt;6,AND(VALUE(BV34)&gt;10,VALUE(BV34)&lt;17),BV34=76,BV34=96),"",CONCATENATE(IF(VALUE(U34)=6,"six",IF(VALUE(U34)=7,"sept",IF(VALUE(U34)=8,"huit",IF(VALUE(U34)=9,"neuf",IF(VALUE(BV34)=10,"dix")))))," centime"))</f>
        <v/>
      </c>
      <c r="BY34" s="46" t="str">
        <f>IF(OR(BV34="",VALUE(BV34)&lt;11,AND(VALUE(BV34)&gt;15,VALUE(BV34)&lt;71),AND(VALUE(BV34)&gt;75,VALUE(BV34)&lt;91),VALUE(BV34)&gt;95),"",CONCATENATE(IF(OR(VALUE(BV34)=91,VALUE(BV34)=71,VALUE(BV34)=11),"onze",IF(OR(VALUE(BV34)=92,VALUE(BV34)=72,VALUE(BV34)=12),"douze",IF(OR(VALUE(BV34)=93,VALUE(BV34)=73,VALUE(BV34)=13),"treize",IF(OR(BV34=94,BV34=74,BV34=14),"quatorze",IF(OR(BV34=95,BV34=75,BV34=15),"quinze")))))," centime"))</f>
        <v/>
      </c>
      <c r="BZ34" s="46" t="str">
        <f>IF(OR(BV34=16,BV34=76,BV34=96),"seize centime","")</f>
        <v/>
      </c>
      <c r="CA34" s="46" t="str">
        <f>CONCATENATE(" ",BW34,BX34,BY34,BZ34,IF(AND(VALUE(RIGHT(I34,2))&lt;&gt;0,VALUE(RIGHT(I34,1))=0),"centime",""),IF(VALUE(CONCATENATE(T34,U34))&gt;1,"s",""))</f>
        <v xml:space="preserve"> </v>
      </c>
      <c r="CB34" s="45"/>
      <c r="CC34" s="19" t="str">
        <f t="shared" si="170"/>
        <v xml:space="preserve">       zero euro  </v>
      </c>
      <c r="CD34" s="47" t="e">
        <f>#REF!*H34</f>
        <v>#REF!</v>
      </c>
    </row>
    <row r="35" spans="1:82" ht="22.5" x14ac:dyDescent="0.2">
      <c r="A35" s="23" t="s">
        <v>337</v>
      </c>
      <c r="B35" s="60">
        <v>1</v>
      </c>
      <c r="C35" s="60">
        <v>2</v>
      </c>
      <c r="D35" s="60">
        <v>1</v>
      </c>
      <c r="E35" s="49">
        <f>IF(G35="","",MAX(E$9:E34)+1)</f>
        <v>18</v>
      </c>
      <c r="F35" s="61" t="s">
        <v>358</v>
      </c>
      <c r="G35" s="62" t="s">
        <v>42</v>
      </c>
      <c r="H35" s="43">
        <v>0</v>
      </c>
      <c r="I35" s="44" t="str">
        <f t="shared" si="0"/>
        <v xml:space="preserve"> 0,00</v>
      </c>
      <c r="J35" s="44" t="str">
        <f t="shared" si="118"/>
        <v>0</v>
      </c>
      <c r="K35" s="44" t="str">
        <f t="shared" si="119"/>
        <v>0</v>
      </c>
      <c r="L35" s="44" t="str">
        <f t="shared" si="120"/>
        <v>0</v>
      </c>
      <c r="M35" s="44" t="str">
        <f t="shared" si="121"/>
        <v>0</v>
      </c>
      <c r="N35" s="44" t="str">
        <f t="shared" si="122"/>
        <v>0</v>
      </c>
      <c r="O35" s="44" t="str">
        <f t="shared" si="123"/>
        <v>0</v>
      </c>
      <c r="P35" s="44" t="str">
        <f t="shared" si="124"/>
        <v>0</v>
      </c>
      <c r="Q35" s="44" t="str">
        <f t="shared" si="125"/>
        <v>0</v>
      </c>
      <c r="R35" s="44" t="str">
        <f t="shared" si="126"/>
        <v>0</v>
      </c>
      <c r="S35" s="44" t="s">
        <v>12</v>
      </c>
      <c r="T35" s="44" t="str">
        <f t="shared" si="127"/>
        <v>0</v>
      </c>
      <c r="U35" s="44" t="str">
        <f t="shared" si="128"/>
        <v>0</v>
      </c>
      <c r="V35" s="45"/>
      <c r="W35" s="46" t="str">
        <f t="shared" si="129"/>
        <v/>
      </c>
      <c r="X35" s="46" t="str">
        <f t="shared" si="130"/>
        <v/>
      </c>
      <c r="Y35" s="46" t="str">
        <f t="shared" si="131"/>
        <v/>
      </c>
      <c r="Z35" s="45"/>
      <c r="AA35" s="46" t="str">
        <f t="shared" si="132"/>
        <v/>
      </c>
      <c r="AB35" s="46" t="str">
        <f t="shared" si="133"/>
        <v/>
      </c>
      <c r="AC35" s="46" t="str">
        <f t="shared" si="134"/>
        <v xml:space="preserve"> </v>
      </c>
      <c r="AD35" s="45"/>
      <c r="AE35" s="46">
        <f t="shared" si="135"/>
        <v>0</v>
      </c>
      <c r="AF35" s="46" t="str">
        <f t="shared" si="136"/>
        <v/>
      </c>
      <c r="AG35" s="46" t="str">
        <f t="shared" si="137"/>
        <v/>
      </c>
      <c r="AH35" s="46" t="str">
        <f t="shared" si="138"/>
        <v/>
      </c>
      <c r="AI35" s="46" t="str">
        <f t="shared" si="139"/>
        <v/>
      </c>
      <c r="AJ35" s="46" t="str">
        <f t="shared" si="140"/>
        <v xml:space="preserve"> </v>
      </c>
      <c r="AK35" s="45"/>
      <c r="AL35" s="46" t="str">
        <f t="shared" si="141"/>
        <v/>
      </c>
      <c r="AM35" s="46" t="str">
        <f t="shared" si="142"/>
        <v/>
      </c>
      <c r="AN35" s="46" t="str">
        <f t="shared" si="143"/>
        <v xml:space="preserve"> </v>
      </c>
      <c r="AO35" s="45"/>
      <c r="AP35" s="46" t="str">
        <f t="shared" si="144"/>
        <v/>
      </c>
      <c r="AQ35" s="46" t="str">
        <f t="shared" si="145"/>
        <v/>
      </c>
      <c r="AR35" s="46" t="str">
        <f t="shared" si="146"/>
        <v xml:space="preserve"> </v>
      </c>
      <c r="AS35" s="45"/>
      <c r="AT35" s="46">
        <f t="shared" si="147"/>
        <v>0</v>
      </c>
      <c r="AU35" s="46" t="str">
        <f t="shared" si="148"/>
        <v/>
      </c>
      <c r="AV35" s="46" t="str">
        <f t="shared" si="149"/>
        <v/>
      </c>
      <c r="AW35" s="46" t="str">
        <f t="shared" si="150"/>
        <v/>
      </c>
      <c r="AX35" s="46" t="str">
        <f t="shared" si="151"/>
        <v/>
      </c>
      <c r="AY35" s="46" t="str">
        <f t="shared" si="152"/>
        <v xml:space="preserve"> </v>
      </c>
      <c r="AZ35" s="45"/>
      <c r="BA35" s="46" t="str">
        <f t="shared" si="153"/>
        <v/>
      </c>
      <c r="BB35" s="46" t="str">
        <f t="shared" si="154"/>
        <v/>
      </c>
      <c r="BC35" s="46" t="str">
        <f t="shared" si="155"/>
        <v xml:space="preserve"> </v>
      </c>
      <c r="BD35" s="45"/>
      <c r="BE35" s="46" t="str">
        <f t="shared" si="156"/>
        <v/>
      </c>
      <c r="BF35" s="46" t="str">
        <f t="shared" si="157"/>
        <v/>
      </c>
      <c r="BG35" s="46" t="str">
        <f t="shared" si="158"/>
        <v xml:space="preserve"> </v>
      </c>
      <c r="BH35" s="45"/>
      <c r="BI35" s="46">
        <f t="shared" si="159"/>
        <v>0</v>
      </c>
      <c r="BJ35" s="46" t="str">
        <f t="shared" si="160"/>
        <v/>
      </c>
      <c r="BK35" s="46" t="str">
        <f t="shared" si="161"/>
        <v/>
      </c>
      <c r="BL35" s="46" t="str">
        <f t="shared" si="162"/>
        <v/>
      </c>
      <c r="BM35" s="46" t="str">
        <f t="shared" si="163"/>
        <v/>
      </c>
      <c r="BN35" s="46" t="str">
        <f t="shared" si="164"/>
        <v>zero euro</v>
      </c>
      <c r="BO35" s="45"/>
      <c r="BP35" s="46" t="str">
        <f t="shared" si="165"/>
        <v/>
      </c>
      <c r="BQ35" s="45"/>
      <c r="BR35" s="46" t="str">
        <f t="shared" si="166"/>
        <v/>
      </c>
      <c r="BS35" s="46" t="str">
        <f t="shared" si="167"/>
        <v/>
      </c>
      <c r="BT35" s="46" t="str">
        <f t="shared" si="168"/>
        <v xml:space="preserve"> </v>
      </c>
      <c r="BU35" s="45"/>
      <c r="BV35" s="46">
        <f t="shared" si="169"/>
        <v>0</v>
      </c>
      <c r="BW35" s="46" t="str">
        <f t="shared" ref="BW35:BW36" si="176">IF(OR(VALUE(U35)=0,BV35="",VALUE(U35)&gt;5,AND(VALUE(BV35)&gt;5,VALUE(BV35)&lt;16),AND(VALUE(BV35)&gt;65,VALUE(BV35)&lt;76),AND(VALUE(BV35)&gt;85,VALUE(BV35)&lt;96)),"",CONCATENATE(IF(VALUE(U35)=1,"un",IF(VALUE(U35)=2,"deux",IF(VALUE(U35)=3,"trois",IF(VALUE(U35)=4,"quatre",IF(VALUE(U35)=5,"cinq")))))," centime"))</f>
        <v/>
      </c>
      <c r="BX35" s="46" t="str">
        <f t="shared" ref="BX35:BX36" si="177">IF(OR(BV35="",VALUE(U35)&lt;6,AND(VALUE(BV35)&gt;10,VALUE(BV35)&lt;17),BV35=76,BV35=96),"",CONCATENATE(IF(VALUE(U35)=6,"six",IF(VALUE(U35)=7,"sept",IF(VALUE(U35)=8,"huit",IF(VALUE(U35)=9,"neuf",IF(VALUE(BV35)=10,"dix")))))," centime"))</f>
        <v/>
      </c>
      <c r="BY35" s="46" t="str">
        <f t="shared" ref="BY35:BY36" si="178">IF(OR(BV35="",VALUE(BV35)&lt;11,AND(VALUE(BV35)&gt;15,VALUE(BV35)&lt;71),AND(VALUE(BV35)&gt;75,VALUE(BV35)&lt;91),VALUE(BV35)&gt;95),"",CONCATENATE(IF(OR(VALUE(BV35)=91,VALUE(BV35)=71,VALUE(BV35)=11),"onze",IF(OR(VALUE(BV35)=92,VALUE(BV35)=72,VALUE(BV35)=12),"douze",IF(OR(VALUE(BV35)=93,VALUE(BV35)=73,VALUE(BV35)=13),"treize",IF(OR(BV35=94,BV35=74,BV35=14),"quatorze",IF(OR(BV35=95,BV35=75,BV35=15),"quinze")))))," centime"))</f>
        <v/>
      </c>
      <c r="BZ35" s="46" t="str">
        <f t="shared" ref="BZ35:BZ36" si="179">IF(OR(BV35=16,BV35=76,BV35=96),"seize centime","")</f>
        <v/>
      </c>
      <c r="CA35" s="46" t="str">
        <f t="shared" ref="CA35:CA36" si="180">CONCATENATE(" ",BW35,BX35,BY35,BZ35,IF(AND(VALUE(RIGHT(I35,2))&lt;&gt;0,VALUE(RIGHT(I35,1))=0),"centime",""),IF(VALUE(CONCATENATE(T35,U35))&gt;1,"s",""))</f>
        <v xml:space="preserve"> </v>
      </c>
      <c r="CB35" s="45"/>
      <c r="CC35" s="19" t="str">
        <f t="shared" si="170"/>
        <v xml:space="preserve">       zero euro  </v>
      </c>
      <c r="CD35" s="47" t="e">
        <f>#REF!*H35</f>
        <v>#REF!</v>
      </c>
    </row>
    <row r="36" spans="1:82" ht="22.5" x14ac:dyDescent="0.2">
      <c r="A36" s="23" t="s">
        <v>337</v>
      </c>
      <c r="B36" s="60">
        <v>1</v>
      </c>
      <c r="C36" s="60">
        <v>2</v>
      </c>
      <c r="D36" s="60">
        <v>1</v>
      </c>
      <c r="E36" s="49">
        <f>IF(G36="","",MAX(E$9:E35)+1)</f>
        <v>19</v>
      </c>
      <c r="F36" s="61" t="s">
        <v>359</v>
      </c>
      <c r="G36" s="62" t="s">
        <v>42</v>
      </c>
      <c r="H36" s="43">
        <v>0</v>
      </c>
      <c r="I36" s="44" t="str">
        <f t="shared" si="0"/>
        <v xml:space="preserve"> 0,00</v>
      </c>
      <c r="J36" s="44" t="str">
        <f t="shared" si="118"/>
        <v>0</v>
      </c>
      <c r="K36" s="44" t="str">
        <f t="shared" si="119"/>
        <v>0</v>
      </c>
      <c r="L36" s="44" t="str">
        <f t="shared" si="120"/>
        <v>0</v>
      </c>
      <c r="M36" s="44" t="str">
        <f t="shared" si="121"/>
        <v>0</v>
      </c>
      <c r="N36" s="44" t="str">
        <f t="shared" si="122"/>
        <v>0</v>
      </c>
      <c r="O36" s="44" t="str">
        <f t="shared" si="123"/>
        <v>0</v>
      </c>
      <c r="P36" s="44" t="str">
        <f t="shared" si="124"/>
        <v>0</v>
      </c>
      <c r="Q36" s="44" t="str">
        <f t="shared" si="125"/>
        <v>0</v>
      </c>
      <c r="R36" s="44" t="str">
        <f t="shared" si="126"/>
        <v>0</v>
      </c>
      <c r="S36" s="44" t="s">
        <v>12</v>
      </c>
      <c r="T36" s="44" t="str">
        <f t="shared" si="127"/>
        <v>0</v>
      </c>
      <c r="U36" s="44" t="str">
        <f t="shared" si="128"/>
        <v>0</v>
      </c>
      <c r="V36" s="45"/>
      <c r="W36" s="46" t="str">
        <f t="shared" si="129"/>
        <v/>
      </c>
      <c r="X36" s="46" t="str">
        <f t="shared" si="130"/>
        <v/>
      </c>
      <c r="Y36" s="46" t="str">
        <f t="shared" si="131"/>
        <v/>
      </c>
      <c r="Z36" s="45"/>
      <c r="AA36" s="46" t="str">
        <f t="shared" si="132"/>
        <v/>
      </c>
      <c r="AB36" s="46" t="str">
        <f t="shared" si="133"/>
        <v/>
      </c>
      <c r="AC36" s="46" t="str">
        <f t="shared" si="134"/>
        <v xml:space="preserve"> </v>
      </c>
      <c r="AD36" s="45"/>
      <c r="AE36" s="46">
        <f t="shared" si="135"/>
        <v>0</v>
      </c>
      <c r="AF36" s="46" t="str">
        <f t="shared" si="136"/>
        <v/>
      </c>
      <c r="AG36" s="46" t="str">
        <f t="shared" si="137"/>
        <v/>
      </c>
      <c r="AH36" s="46" t="str">
        <f t="shared" si="138"/>
        <v/>
      </c>
      <c r="AI36" s="46" t="str">
        <f t="shared" si="139"/>
        <v/>
      </c>
      <c r="AJ36" s="46" t="str">
        <f t="shared" si="140"/>
        <v xml:space="preserve"> </v>
      </c>
      <c r="AK36" s="45"/>
      <c r="AL36" s="46" t="str">
        <f t="shared" si="141"/>
        <v/>
      </c>
      <c r="AM36" s="46" t="str">
        <f t="shared" si="142"/>
        <v/>
      </c>
      <c r="AN36" s="46" t="str">
        <f t="shared" si="143"/>
        <v xml:space="preserve"> </v>
      </c>
      <c r="AO36" s="45"/>
      <c r="AP36" s="46" t="str">
        <f t="shared" si="144"/>
        <v/>
      </c>
      <c r="AQ36" s="46" t="str">
        <f t="shared" si="145"/>
        <v/>
      </c>
      <c r="AR36" s="46" t="str">
        <f t="shared" si="146"/>
        <v xml:space="preserve"> </v>
      </c>
      <c r="AS36" s="45"/>
      <c r="AT36" s="46">
        <f t="shared" si="147"/>
        <v>0</v>
      </c>
      <c r="AU36" s="46" t="str">
        <f t="shared" si="148"/>
        <v/>
      </c>
      <c r="AV36" s="46" t="str">
        <f t="shared" si="149"/>
        <v/>
      </c>
      <c r="AW36" s="46" t="str">
        <f t="shared" si="150"/>
        <v/>
      </c>
      <c r="AX36" s="46" t="str">
        <f t="shared" si="151"/>
        <v/>
      </c>
      <c r="AY36" s="46" t="str">
        <f t="shared" si="152"/>
        <v xml:space="preserve"> </v>
      </c>
      <c r="AZ36" s="45"/>
      <c r="BA36" s="46" t="str">
        <f t="shared" si="153"/>
        <v/>
      </c>
      <c r="BB36" s="46" t="str">
        <f t="shared" si="154"/>
        <v/>
      </c>
      <c r="BC36" s="46" t="str">
        <f t="shared" si="155"/>
        <v xml:space="preserve"> </v>
      </c>
      <c r="BD36" s="45"/>
      <c r="BE36" s="46" t="str">
        <f t="shared" si="156"/>
        <v/>
      </c>
      <c r="BF36" s="46" t="str">
        <f t="shared" si="157"/>
        <v/>
      </c>
      <c r="BG36" s="46" t="str">
        <f t="shared" si="158"/>
        <v xml:space="preserve"> </v>
      </c>
      <c r="BH36" s="45"/>
      <c r="BI36" s="46">
        <f t="shared" si="159"/>
        <v>0</v>
      </c>
      <c r="BJ36" s="46" t="str">
        <f t="shared" si="160"/>
        <v/>
      </c>
      <c r="BK36" s="46" t="str">
        <f t="shared" si="161"/>
        <v/>
      </c>
      <c r="BL36" s="46" t="str">
        <f t="shared" si="162"/>
        <v/>
      </c>
      <c r="BM36" s="46" t="str">
        <f t="shared" si="163"/>
        <v/>
      </c>
      <c r="BN36" s="46" t="str">
        <f t="shared" si="164"/>
        <v>zero euro</v>
      </c>
      <c r="BO36" s="45"/>
      <c r="BP36" s="46" t="str">
        <f t="shared" si="165"/>
        <v/>
      </c>
      <c r="BQ36" s="45"/>
      <c r="BR36" s="46" t="str">
        <f t="shared" si="166"/>
        <v/>
      </c>
      <c r="BS36" s="46" t="str">
        <f t="shared" si="167"/>
        <v/>
      </c>
      <c r="BT36" s="46" t="str">
        <f t="shared" si="168"/>
        <v xml:space="preserve"> </v>
      </c>
      <c r="BU36" s="45"/>
      <c r="BV36" s="46">
        <f t="shared" si="169"/>
        <v>0</v>
      </c>
      <c r="BW36" s="46" t="str">
        <f t="shared" si="176"/>
        <v/>
      </c>
      <c r="BX36" s="46" t="str">
        <f t="shared" si="177"/>
        <v/>
      </c>
      <c r="BY36" s="46" t="str">
        <f t="shared" si="178"/>
        <v/>
      </c>
      <c r="BZ36" s="46" t="str">
        <f t="shared" si="179"/>
        <v/>
      </c>
      <c r="CA36" s="46" t="str">
        <f t="shared" si="180"/>
        <v xml:space="preserve"> </v>
      </c>
      <c r="CB36" s="45"/>
      <c r="CC36" s="19" t="str">
        <f t="shared" si="170"/>
        <v xml:space="preserve">       zero euro  </v>
      </c>
      <c r="CD36" s="47" t="e">
        <f>#REF!*H36</f>
        <v>#REF!</v>
      </c>
    </row>
    <row r="37" spans="1:82" ht="22.5" x14ac:dyDescent="0.2">
      <c r="A37" s="23" t="s">
        <v>337</v>
      </c>
      <c r="B37" s="60">
        <v>1</v>
      </c>
      <c r="C37" s="60">
        <v>2</v>
      </c>
      <c r="D37" s="60">
        <v>1</v>
      </c>
      <c r="E37" s="49">
        <f>IF(G37="","",MAX(E$9:E34)+1)</f>
        <v>18</v>
      </c>
      <c r="F37" s="61" t="s">
        <v>13</v>
      </c>
      <c r="G37" s="62" t="s">
        <v>28</v>
      </c>
      <c r="H37" s="43">
        <v>0</v>
      </c>
      <c r="I37" s="44" t="str">
        <f t="shared" si="0"/>
        <v xml:space="preserve"> 0,00</v>
      </c>
      <c r="J37" s="44" t="str">
        <f t="shared" si="118"/>
        <v>0</v>
      </c>
      <c r="K37" s="44" t="str">
        <f t="shared" si="119"/>
        <v>0</v>
      </c>
      <c r="L37" s="44" t="str">
        <f t="shared" si="120"/>
        <v>0</v>
      </c>
      <c r="M37" s="44" t="str">
        <f t="shared" si="121"/>
        <v>0</v>
      </c>
      <c r="N37" s="44" t="str">
        <f t="shared" si="122"/>
        <v>0</v>
      </c>
      <c r="O37" s="44" t="str">
        <f t="shared" si="123"/>
        <v>0</v>
      </c>
      <c r="P37" s="44" t="str">
        <f t="shared" si="124"/>
        <v>0</v>
      </c>
      <c r="Q37" s="44" t="str">
        <f t="shared" si="125"/>
        <v>0</v>
      </c>
      <c r="R37" s="44" t="str">
        <f t="shared" si="126"/>
        <v>0</v>
      </c>
      <c r="S37" s="44" t="s">
        <v>12</v>
      </c>
      <c r="T37" s="44" t="str">
        <f t="shared" si="127"/>
        <v>0</v>
      </c>
      <c r="U37" s="44" t="str">
        <f t="shared" si="128"/>
        <v>0</v>
      </c>
      <c r="V37" s="45"/>
      <c r="W37" s="46" t="str">
        <f t="shared" si="129"/>
        <v/>
      </c>
      <c r="X37" s="46" t="str">
        <f t="shared" si="130"/>
        <v/>
      </c>
      <c r="Y37" s="46" t="str">
        <f t="shared" si="131"/>
        <v/>
      </c>
      <c r="Z37" s="45"/>
      <c r="AA37" s="46" t="str">
        <f t="shared" si="132"/>
        <v/>
      </c>
      <c r="AB37" s="46" t="str">
        <f t="shared" si="133"/>
        <v/>
      </c>
      <c r="AC37" s="46" t="str">
        <f t="shared" si="134"/>
        <v xml:space="preserve"> </v>
      </c>
      <c r="AD37" s="45"/>
      <c r="AE37" s="46">
        <f t="shared" si="135"/>
        <v>0</v>
      </c>
      <c r="AF37" s="46" t="str">
        <f t="shared" si="136"/>
        <v/>
      </c>
      <c r="AG37" s="46" t="str">
        <f t="shared" si="137"/>
        <v/>
      </c>
      <c r="AH37" s="46" t="str">
        <f t="shared" si="138"/>
        <v/>
      </c>
      <c r="AI37" s="46" t="str">
        <f t="shared" si="139"/>
        <v/>
      </c>
      <c r="AJ37" s="46" t="str">
        <f t="shared" si="140"/>
        <v xml:space="preserve"> </v>
      </c>
      <c r="AK37" s="45"/>
      <c r="AL37" s="46" t="str">
        <f t="shared" si="141"/>
        <v/>
      </c>
      <c r="AM37" s="46" t="str">
        <f t="shared" si="142"/>
        <v/>
      </c>
      <c r="AN37" s="46" t="str">
        <f t="shared" si="143"/>
        <v xml:space="preserve"> </v>
      </c>
      <c r="AO37" s="45"/>
      <c r="AP37" s="46" t="str">
        <f t="shared" si="144"/>
        <v/>
      </c>
      <c r="AQ37" s="46" t="str">
        <f t="shared" si="145"/>
        <v/>
      </c>
      <c r="AR37" s="46" t="str">
        <f t="shared" si="146"/>
        <v xml:space="preserve"> </v>
      </c>
      <c r="AS37" s="45"/>
      <c r="AT37" s="46">
        <f t="shared" si="147"/>
        <v>0</v>
      </c>
      <c r="AU37" s="46" t="str">
        <f t="shared" si="148"/>
        <v/>
      </c>
      <c r="AV37" s="46" t="str">
        <f t="shared" si="149"/>
        <v/>
      </c>
      <c r="AW37" s="46" t="str">
        <f t="shared" si="150"/>
        <v/>
      </c>
      <c r="AX37" s="46" t="str">
        <f t="shared" si="151"/>
        <v/>
      </c>
      <c r="AY37" s="46" t="str">
        <f t="shared" si="152"/>
        <v xml:space="preserve"> </v>
      </c>
      <c r="AZ37" s="45"/>
      <c r="BA37" s="46" t="str">
        <f t="shared" si="153"/>
        <v/>
      </c>
      <c r="BB37" s="46" t="str">
        <f t="shared" si="154"/>
        <v/>
      </c>
      <c r="BC37" s="46" t="str">
        <f t="shared" si="155"/>
        <v xml:space="preserve"> </v>
      </c>
      <c r="BD37" s="45"/>
      <c r="BE37" s="46" t="str">
        <f t="shared" si="156"/>
        <v/>
      </c>
      <c r="BF37" s="46" t="str">
        <f t="shared" si="157"/>
        <v/>
      </c>
      <c r="BG37" s="46" t="str">
        <f t="shared" si="158"/>
        <v xml:space="preserve"> </v>
      </c>
      <c r="BH37" s="45"/>
      <c r="BI37" s="46">
        <f t="shared" si="159"/>
        <v>0</v>
      </c>
      <c r="BJ37" s="46" t="str">
        <f t="shared" si="160"/>
        <v/>
      </c>
      <c r="BK37" s="46" t="str">
        <f t="shared" si="161"/>
        <v/>
      </c>
      <c r="BL37" s="46" t="str">
        <f t="shared" si="162"/>
        <v/>
      </c>
      <c r="BM37" s="46" t="str">
        <f t="shared" si="163"/>
        <v/>
      </c>
      <c r="BN37" s="46" t="str">
        <f t="shared" si="164"/>
        <v>zero euro</v>
      </c>
      <c r="BO37" s="45"/>
      <c r="BP37" s="46" t="str">
        <f t="shared" si="165"/>
        <v/>
      </c>
      <c r="BQ37" s="45"/>
      <c r="BR37" s="46" t="str">
        <f t="shared" si="166"/>
        <v/>
      </c>
      <c r="BS37" s="46" t="str">
        <f t="shared" si="167"/>
        <v/>
      </c>
      <c r="BT37" s="46" t="str">
        <f t="shared" si="168"/>
        <v xml:space="preserve"> </v>
      </c>
      <c r="BU37" s="45"/>
      <c r="BV37" s="46">
        <f t="shared" si="169"/>
        <v>0</v>
      </c>
      <c r="BW37" s="46" t="str">
        <f>IF(OR(VALUE(U37)=0,BV37="",VALUE(U37)&gt;5,AND(VALUE(BV37)&gt;5,VALUE(BV37)&lt;16),AND(VALUE(BV37)&gt;65,VALUE(BV37)&lt;76),AND(VALUE(BV37)&gt;85,VALUE(BV37)&lt;96)),"",CONCATENATE(IF(VALUE(U37)=1,"un",IF(VALUE(U37)=2,"deux",IF(VALUE(U37)=3,"trois",IF(VALUE(U37)=4,"quatre",IF(VALUE(U37)=5,"cinq")))))," centime"))</f>
        <v/>
      </c>
      <c r="BX37" s="46" t="str">
        <f>IF(OR(BV37="",VALUE(U37)&lt;6,AND(VALUE(BV37)&gt;10,VALUE(BV37)&lt;17),BV37=76,BV37=96),"",CONCATENATE(IF(VALUE(U37)=6,"six",IF(VALUE(U37)=7,"sept",IF(VALUE(U37)=8,"huit",IF(VALUE(U37)=9,"neuf",IF(VALUE(BV37)=10,"dix")))))," centime"))</f>
        <v/>
      </c>
      <c r="BY37" s="46" t="str">
        <f>IF(OR(BV37="",VALUE(BV37)&lt;11,AND(VALUE(BV37)&gt;15,VALUE(BV37)&lt;71),AND(VALUE(BV37)&gt;75,VALUE(BV37)&lt;91),VALUE(BV37)&gt;95),"",CONCATENATE(IF(OR(VALUE(BV37)=91,VALUE(BV37)=71,VALUE(BV37)=11),"onze",IF(OR(VALUE(BV37)=92,VALUE(BV37)=72,VALUE(BV37)=12),"douze",IF(OR(VALUE(BV37)=93,VALUE(BV37)=73,VALUE(BV37)=13),"treize",IF(OR(BV37=94,BV37=74,BV37=14),"quatorze",IF(OR(BV37=95,BV37=75,BV37=15),"quinze")))))," centime"))</f>
        <v/>
      </c>
      <c r="BZ37" s="46" t="str">
        <f>IF(OR(BV37=16,BV37=76,BV37=96),"seize centime","")</f>
        <v/>
      </c>
      <c r="CA37" s="46" t="str">
        <f>CONCATENATE(" ",BW37,BX37,BY37,BZ37,IF(AND(VALUE(RIGHT(I37,2))&lt;&gt;0,VALUE(RIGHT(I37,1))=0),"centime",""),IF(VALUE(CONCATENATE(T37,U37))&gt;1,"s",""))</f>
        <v xml:space="preserve"> </v>
      </c>
      <c r="CB37" s="45"/>
      <c r="CC37" s="19" t="str">
        <f t="shared" si="170"/>
        <v xml:space="preserve">       zero euro  </v>
      </c>
      <c r="CD37" s="47" t="e">
        <f>#REF!*H37</f>
        <v>#REF!</v>
      </c>
    </row>
    <row r="38" spans="1:82" ht="22.5" x14ac:dyDescent="0.2">
      <c r="A38" s="23" t="s">
        <v>337</v>
      </c>
      <c r="B38" s="60">
        <v>1</v>
      </c>
      <c r="C38" s="60">
        <v>2</v>
      </c>
      <c r="D38" s="60">
        <v>1</v>
      </c>
      <c r="E38" s="49">
        <f>IF(G38="","",MAX(E$9:E37)+1)</f>
        <v>20</v>
      </c>
      <c r="F38" s="61" t="s">
        <v>353</v>
      </c>
      <c r="G38" s="62" t="s">
        <v>28</v>
      </c>
      <c r="H38" s="43">
        <v>0</v>
      </c>
      <c r="I38" s="44" t="str">
        <f t="shared" si="0"/>
        <v xml:space="preserve"> 0,00</v>
      </c>
      <c r="J38" s="44" t="str">
        <f t="shared" si="118"/>
        <v>0</v>
      </c>
      <c r="K38" s="44" t="str">
        <f t="shared" si="119"/>
        <v>0</v>
      </c>
      <c r="L38" s="44" t="str">
        <f t="shared" si="120"/>
        <v>0</v>
      </c>
      <c r="M38" s="44" t="str">
        <f t="shared" si="121"/>
        <v>0</v>
      </c>
      <c r="N38" s="44" t="str">
        <f t="shared" si="122"/>
        <v>0</v>
      </c>
      <c r="O38" s="44" t="str">
        <f t="shared" si="123"/>
        <v>0</v>
      </c>
      <c r="P38" s="44" t="str">
        <f t="shared" si="124"/>
        <v>0</v>
      </c>
      <c r="Q38" s="44" t="str">
        <f t="shared" si="125"/>
        <v>0</v>
      </c>
      <c r="R38" s="44" t="str">
        <f t="shared" si="126"/>
        <v>0</v>
      </c>
      <c r="S38" s="44" t="s">
        <v>12</v>
      </c>
      <c r="T38" s="44" t="str">
        <f t="shared" si="127"/>
        <v>0</v>
      </c>
      <c r="U38" s="44" t="str">
        <f t="shared" si="128"/>
        <v>0</v>
      </c>
      <c r="V38" s="45"/>
      <c r="W38" s="46" t="str">
        <f t="shared" si="129"/>
        <v/>
      </c>
      <c r="X38" s="46" t="str">
        <f t="shared" si="130"/>
        <v/>
      </c>
      <c r="Y38" s="46" t="str">
        <f t="shared" si="131"/>
        <v/>
      </c>
      <c r="Z38" s="45"/>
      <c r="AA38" s="46" t="str">
        <f t="shared" si="132"/>
        <v/>
      </c>
      <c r="AB38" s="46" t="str">
        <f t="shared" si="133"/>
        <v/>
      </c>
      <c r="AC38" s="46" t="str">
        <f t="shared" si="134"/>
        <v xml:space="preserve"> </v>
      </c>
      <c r="AD38" s="45"/>
      <c r="AE38" s="46">
        <f t="shared" si="135"/>
        <v>0</v>
      </c>
      <c r="AF38" s="46" t="str">
        <f t="shared" si="136"/>
        <v/>
      </c>
      <c r="AG38" s="46" t="str">
        <f t="shared" si="137"/>
        <v/>
      </c>
      <c r="AH38" s="46" t="str">
        <f t="shared" si="138"/>
        <v/>
      </c>
      <c r="AI38" s="46" t="str">
        <f t="shared" si="139"/>
        <v/>
      </c>
      <c r="AJ38" s="46" t="str">
        <f t="shared" si="140"/>
        <v xml:space="preserve"> </v>
      </c>
      <c r="AK38" s="45"/>
      <c r="AL38" s="46" t="str">
        <f t="shared" si="141"/>
        <v/>
      </c>
      <c r="AM38" s="46" t="str">
        <f t="shared" si="142"/>
        <v/>
      </c>
      <c r="AN38" s="46" t="str">
        <f t="shared" si="143"/>
        <v xml:space="preserve"> </v>
      </c>
      <c r="AO38" s="45"/>
      <c r="AP38" s="46" t="str">
        <f t="shared" si="144"/>
        <v/>
      </c>
      <c r="AQ38" s="46" t="str">
        <f t="shared" si="145"/>
        <v/>
      </c>
      <c r="AR38" s="46" t="str">
        <f t="shared" si="146"/>
        <v xml:space="preserve"> </v>
      </c>
      <c r="AS38" s="45"/>
      <c r="AT38" s="46">
        <f t="shared" si="147"/>
        <v>0</v>
      </c>
      <c r="AU38" s="46" t="str">
        <f t="shared" si="148"/>
        <v/>
      </c>
      <c r="AV38" s="46" t="str">
        <f t="shared" si="149"/>
        <v/>
      </c>
      <c r="AW38" s="46" t="str">
        <f t="shared" si="150"/>
        <v/>
      </c>
      <c r="AX38" s="46" t="str">
        <f t="shared" si="151"/>
        <v/>
      </c>
      <c r="AY38" s="46" t="str">
        <f t="shared" si="152"/>
        <v xml:space="preserve"> </v>
      </c>
      <c r="AZ38" s="45"/>
      <c r="BA38" s="46" t="str">
        <f t="shared" si="153"/>
        <v/>
      </c>
      <c r="BB38" s="46" t="str">
        <f t="shared" si="154"/>
        <v/>
      </c>
      <c r="BC38" s="46" t="str">
        <f t="shared" si="155"/>
        <v xml:space="preserve"> </v>
      </c>
      <c r="BD38" s="45"/>
      <c r="BE38" s="46" t="str">
        <f t="shared" si="156"/>
        <v/>
      </c>
      <c r="BF38" s="46" t="str">
        <f t="shared" si="157"/>
        <v/>
      </c>
      <c r="BG38" s="46" t="str">
        <f t="shared" si="158"/>
        <v xml:space="preserve"> </v>
      </c>
      <c r="BH38" s="45"/>
      <c r="BI38" s="46">
        <f t="shared" si="159"/>
        <v>0</v>
      </c>
      <c r="BJ38" s="46" t="str">
        <f t="shared" si="160"/>
        <v/>
      </c>
      <c r="BK38" s="46" t="str">
        <f t="shared" si="161"/>
        <v/>
      </c>
      <c r="BL38" s="46" t="str">
        <f t="shared" si="162"/>
        <v/>
      </c>
      <c r="BM38" s="46" t="str">
        <f t="shared" si="163"/>
        <v/>
      </c>
      <c r="BN38" s="46" t="str">
        <f t="shared" si="164"/>
        <v>zero euro</v>
      </c>
      <c r="BO38" s="45"/>
      <c r="BP38" s="46" t="str">
        <f t="shared" si="165"/>
        <v/>
      </c>
      <c r="BQ38" s="45"/>
      <c r="BR38" s="46" t="str">
        <f t="shared" si="166"/>
        <v/>
      </c>
      <c r="BS38" s="46" t="str">
        <f t="shared" si="167"/>
        <v/>
      </c>
      <c r="BT38" s="46" t="str">
        <f t="shared" si="168"/>
        <v xml:space="preserve"> </v>
      </c>
      <c r="BU38" s="45"/>
      <c r="BV38" s="46">
        <f t="shared" si="169"/>
        <v>0</v>
      </c>
      <c r="BW38" s="46" t="str">
        <f t="shared" ref="BW38:BW42" si="181">IF(OR(VALUE(U38)=0,BV38="",VALUE(U38)&gt;5,AND(VALUE(BV38)&gt;5,VALUE(BV38)&lt;16),AND(VALUE(BV38)&gt;65,VALUE(BV38)&lt;76),AND(VALUE(BV38)&gt;85,VALUE(BV38)&lt;96)),"",CONCATENATE(IF(VALUE(U38)=1,"un",IF(VALUE(U38)=2,"deux",IF(VALUE(U38)=3,"trois",IF(VALUE(U38)=4,"quatre",IF(VALUE(U38)=5,"cinq")))))," centime"))</f>
        <v/>
      </c>
      <c r="BX38" s="46" t="str">
        <f t="shared" ref="BX38:BX42" si="182">IF(OR(BV38="",VALUE(U38)&lt;6,AND(VALUE(BV38)&gt;10,VALUE(BV38)&lt;17),BV38=76,BV38=96),"",CONCATENATE(IF(VALUE(U38)=6,"six",IF(VALUE(U38)=7,"sept",IF(VALUE(U38)=8,"huit",IF(VALUE(U38)=9,"neuf",IF(VALUE(BV38)=10,"dix")))))," centime"))</f>
        <v/>
      </c>
      <c r="BY38" s="46" t="str">
        <f t="shared" ref="BY38:BY42" si="183">IF(OR(BV38="",VALUE(BV38)&lt;11,AND(VALUE(BV38)&gt;15,VALUE(BV38)&lt;71),AND(VALUE(BV38)&gt;75,VALUE(BV38)&lt;91),VALUE(BV38)&gt;95),"",CONCATENATE(IF(OR(VALUE(BV38)=91,VALUE(BV38)=71,VALUE(BV38)=11),"onze",IF(OR(VALUE(BV38)=92,VALUE(BV38)=72,VALUE(BV38)=12),"douze",IF(OR(VALUE(BV38)=93,VALUE(BV38)=73,VALUE(BV38)=13),"treize",IF(OR(BV38=94,BV38=74,BV38=14),"quatorze",IF(OR(BV38=95,BV38=75,BV38=15),"quinze")))))," centime"))</f>
        <v/>
      </c>
      <c r="BZ38" s="46" t="str">
        <f t="shared" ref="BZ38:BZ42" si="184">IF(OR(BV38=16,BV38=76,BV38=96),"seize centime","")</f>
        <v/>
      </c>
      <c r="CA38" s="46" t="str">
        <f t="shared" ref="CA38:CA42" si="185">CONCATENATE(" ",BW38,BX38,BY38,BZ38,IF(AND(VALUE(RIGHT(I38,2))&lt;&gt;0,VALUE(RIGHT(I38,1))=0),"centime",""),IF(VALUE(CONCATENATE(T38,U38))&gt;1,"s",""))</f>
        <v xml:space="preserve"> </v>
      </c>
      <c r="CB38" s="45"/>
      <c r="CC38" s="19" t="str">
        <f t="shared" si="170"/>
        <v xml:space="preserve">       zero euro  </v>
      </c>
      <c r="CD38" s="47" t="e">
        <f>#REF!*H38</f>
        <v>#REF!</v>
      </c>
    </row>
    <row r="39" spans="1:82" ht="11.25" x14ac:dyDescent="0.2">
      <c r="A39" s="23" t="s">
        <v>337</v>
      </c>
      <c r="B39" s="60">
        <v>1</v>
      </c>
      <c r="C39" s="60">
        <v>2</v>
      </c>
      <c r="D39" s="60">
        <v>1</v>
      </c>
      <c r="E39" s="49">
        <f>IF(G39="","",MAX(E$9:E38)+1)</f>
        <v>21</v>
      </c>
      <c r="F39" s="61" t="s">
        <v>354</v>
      </c>
      <c r="G39" s="62" t="s">
        <v>28</v>
      </c>
      <c r="H39" s="43">
        <v>0</v>
      </c>
      <c r="I39" s="44" t="str">
        <f t="shared" si="0"/>
        <v xml:space="preserve"> 0,00</v>
      </c>
      <c r="J39" s="44" t="str">
        <f t="shared" si="118"/>
        <v>0</v>
      </c>
      <c r="K39" s="44" t="str">
        <f t="shared" si="119"/>
        <v>0</v>
      </c>
      <c r="L39" s="44" t="str">
        <f t="shared" si="120"/>
        <v>0</v>
      </c>
      <c r="M39" s="44" t="str">
        <f t="shared" si="121"/>
        <v>0</v>
      </c>
      <c r="N39" s="44" t="str">
        <f t="shared" si="122"/>
        <v>0</v>
      </c>
      <c r="O39" s="44" t="str">
        <f t="shared" si="123"/>
        <v>0</v>
      </c>
      <c r="P39" s="44" t="str">
        <f t="shared" si="124"/>
        <v>0</v>
      </c>
      <c r="Q39" s="44" t="str">
        <f t="shared" si="125"/>
        <v>0</v>
      </c>
      <c r="R39" s="44" t="str">
        <f t="shared" si="126"/>
        <v>0</v>
      </c>
      <c r="S39" s="44" t="s">
        <v>12</v>
      </c>
      <c r="T39" s="44" t="str">
        <f t="shared" si="127"/>
        <v>0</v>
      </c>
      <c r="U39" s="44" t="str">
        <f t="shared" si="128"/>
        <v>0</v>
      </c>
      <c r="V39" s="45"/>
      <c r="W39" s="46" t="str">
        <f t="shared" si="129"/>
        <v/>
      </c>
      <c r="X39" s="46" t="str">
        <f t="shared" si="130"/>
        <v/>
      </c>
      <c r="Y39" s="46" t="str">
        <f t="shared" si="131"/>
        <v/>
      </c>
      <c r="Z39" s="45"/>
      <c r="AA39" s="46" t="str">
        <f t="shared" si="132"/>
        <v/>
      </c>
      <c r="AB39" s="46" t="str">
        <f t="shared" si="133"/>
        <v/>
      </c>
      <c r="AC39" s="46" t="str">
        <f t="shared" si="134"/>
        <v xml:space="preserve"> </v>
      </c>
      <c r="AD39" s="45"/>
      <c r="AE39" s="46">
        <f t="shared" si="135"/>
        <v>0</v>
      </c>
      <c r="AF39" s="46" t="str">
        <f t="shared" si="136"/>
        <v/>
      </c>
      <c r="AG39" s="46" t="str">
        <f t="shared" si="137"/>
        <v/>
      </c>
      <c r="AH39" s="46" t="str">
        <f t="shared" si="138"/>
        <v/>
      </c>
      <c r="AI39" s="46" t="str">
        <f t="shared" si="139"/>
        <v/>
      </c>
      <c r="AJ39" s="46" t="str">
        <f t="shared" si="140"/>
        <v xml:space="preserve"> </v>
      </c>
      <c r="AK39" s="45"/>
      <c r="AL39" s="46" t="str">
        <f t="shared" si="141"/>
        <v/>
      </c>
      <c r="AM39" s="46" t="str">
        <f t="shared" si="142"/>
        <v/>
      </c>
      <c r="AN39" s="46" t="str">
        <f t="shared" si="143"/>
        <v xml:space="preserve"> </v>
      </c>
      <c r="AO39" s="45"/>
      <c r="AP39" s="46" t="str">
        <f t="shared" si="144"/>
        <v/>
      </c>
      <c r="AQ39" s="46" t="str">
        <f t="shared" si="145"/>
        <v/>
      </c>
      <c r="AR39" s="46" t="str">
        <f t="shared" si="146"/>
        <v xml:space="preserve"> </v>
      </c>
      <c r="AS39" s="45"/>
      <c r="AT39" s="46">
        <f t="shared" si="147"/>
        <v>0</v>
      </c>
      <c r="AU39" s="46" t="str">
        <f t="shared" si="148"/>
        <v/>
      </c>
      <c r="AV39" s="46" t="str">
        <f t="shared" si="149"/>
        <v/>
      </c>
      <c r="AW39" s="46" t="str">
        <f t="shared" si="150"/>
        <v/>
      </c>
      <c r="AX39" s="46" t="str">
        <f t="shared" si="151"/>
        <v/>
      </c>
      <c r="AY39" s="46" t="str">
        <f t="shared" si="152"/>
        <v xml:space="preserve"> </v>
      </c>
      <c r="AZ39" s="45"/>
      <c r="BA39" s="46" t="str">
        <f t="shared" si="153"/>
        <v/>
      </c>
      <c r="BB39" s="46" t="str">
        <f t="shared" si="154"/>
        <v/>
      </c>
      <c r="BC39" s="46" t="str">
        <f t="shared" si="155"/>
        <v xml:space="preserve"> </v>
      </c>
      <c r="BD39" s="45"/>
      <c r="BE39" s="46" t="str">
        <f t="shared" si="156"/>
        <v/>
      </c>
      <c r="BF39" s="46" t="str">
        <f t="shared" si="157"/>
        <v/>
      </c>
      <c r="BG39" s="46" t="str">
        <f t="shared" si="158"/>
        <v xml:space="preserve"> </v>
      </c>
      <c r="BH39" s="45"/>
      <c r="BI39" s="46">
        <f t="shared" si="159"/>
        <v>0</v>
      </c>
      <c r="BJ39" s="46" t="str">
        <f t="shared" si="160"/>
        <v/>
      </c>
      <c r="BK39" s="46" t="str">
        <f t="shared" si="161"/>
        <v/>
      </c>
      <c r="BL39" s="46" t="str">
        <f t="shared" si="162"/>
        <v/>
      </c>
      <c r="BM39" s="46" t="str">
        <f t="shared" si="163"/>
        <v/>
      </c>
      <c r="BN39" s="46" t="str">
        <f t="shared" si="164"/>
        <v>zero euro</v>
      </c>
      <c r="BO39" s="45"/>
      <c r="BP39" s="46" t="str">
        <f t="shared" si="165"/>
        <v/>
      </c>
      <c r="BQ39" s="45"/>
      <c r="BR39" s="46" t="str">
        <f t="shared" si="166"/>
        <v/>
      </c>
      <c r="BS39" s="46" t="str">
        <f t="shared" si="167"/>
        <v/>
      </c>
      <c r="BT39" s="46" t="str">
        <f t="shared" si="168"/>
        <v xml:space="preserve"> </v>
      </c>
      <c r="BU39" s="45"/>
      <c r="BV39" s="46">
        <f t="shared" si="169"/>
        <v>0</v>
      </c>
      <c r="BW39" s="46" t="str">
        <f t="shared" si="181"/>
        <v/>
      </c>
      <c r="BX39" s="46" t="str">
        <f t="shared" si="182"/>
        <v/>
      </c>
      <c r="BY39" s="46" t="str">
        <f t="shared" si="183"/>
        <v/>
      </c>
      <c r="BZ39" s="46" t="str">
        <f t="shared" si="184"/>
        <v/>
      </c>
      <c r="CA39" s="46" t="str">
        <f t="shared" si="185"/>
        <v xml:space="preserve"> </v>
      </c>
      <c r="CB39" s="45"/>
      <c r="CC39" s="19" t="str">
        <f t="shared" si="170"/>
        <v xml:space="preserve">       zero euro  </v>
      </c>
      <c r="CD39" s="47" t="e">
        <f>#REF!*H39</f>
        <v>#REF!</v>
      </c>
    </row>
    <row r="40" spans="1:82" ht="11.25" x14ac:dyDescent="0.2">
      <c r="A40" s="23" t="s">
        <v>337</v>
      </c>
      <c r="B40" s="60">
        <v>1</v>
      </c>
      <c r="C40" s="60">
        <v>2</v>
      </c>
      <c r="D40" s="60">
        <v>1</v>
      </c>
      <c r="E40" s="49">
        <f>IF(G40="","",MAX(E$9:E39)+1)</f>
        <v>22</v>
      </c>
      <c r="F40" s="61" t="s">
        <v>355</v>
      </c>
      <c r="G40" s="62" t="s">
        <v>28</v>
      </c>
      <c r="H40" s="43">
        <v>0</v>
      </c>
      <c r="I40" s="44" t="str">
        <f t="shared" si="0"/>
        <v xml:space="preserve"> 0,00</v>
      </c>
      <c r="J40" s="44" t="str">
        <f t="shared" si="118"/>
        <v>0</v>
      </c>
      <c r="K40" s="44" t="str">
        <f t="shared" si="119"/>
        <v>0</v>
      </c>
      <c r="L40" s="44" t="str">
        <f t="shared" si="120"/>
        <v>0</v>
      </c>
      <c r="M40" s="44" t="str">
        <f t="shared" si="121"/>
        <v>0</v>
      </c>
      <c r="N40" s="44" t="str">
        <f t="shared" si="122"/>
        <v>0</v>
      </c>
      <c r="O40" s="44" t="str">
        <f t="shared" si="123"/>
        <v>0</v>
      </c>
      <c r="P40" s="44" t="str">
        <f t="shared" si="124"/>
        <v>0</v>
      </c>
      <c r="Q40" s="44" t="str">
        <f t="shared" si="125"/>
        <v>0</v>
      </c>
      <c r="R40" s="44" t="str">
        <f t="shared" si="126"/>
        <v>0</v>
      </c>
      <c r="S40" s="44" t="s">
        <v>12</v>
      </c>
      <c r="T40" s="44" t="str">
        <f t="shared" si="127"/>
        <v>0</v>
      </c>
      <c r="U40" s="44" t="str">
        <f t="shared" si="128"/>
        <v>0</v>
      </c>
      <c r="V40" s="45"/>
      <c r="W40" s="46" t="str">
        <f t="shared" si="129"/>
        <v/>
      </c>
      <c r="X40" s="46" t="str">
        <f t="shared" si="130"/>
        <v/>
      </c>
      <c r="Y40" s="46" t="str">
        <f t="shared" si="131"/>
        <v/>
      </c>
      <c r="Z40" s="45"/>
      <c r="AA40" s="46" t="str">
        <f t="shared" si="132"/>
        <v/>
      </c>
      <c r="AB40" s="46" t="str">
        <f t="shared" si="133"/>
        <v/>
      </c>
      <c r="AC40" s="46" t="str">
        <f t="shared" si="134"/>
        <v xml:space="preserve"> </v>
      </c>
      <c r="AD40" s="45"/>
      <c r="AE40" s="46">
        <f t="shared" si="135"/>
        <v>0</v>
      </c>
      <c r="AF40" s="46" t="str">
        <f t="shared" si="136"/>
        <v/>
      </c>
      <c r="AG40" s="46" t="str">
        <f t="shared" si="137"/>
        <v/>
      </c>
      <c r="AH40" s="46" t="str">
        <f t="shared" si="138"/>
        <v/>
      </c>
      <c r="AI40" s="46" t="str">
        <f t="shared" si="139"/>
        <v/>
      </c>
      <c r="AJ40" s="46" t="str">
        <f t="shared" si="140"/>
        <v xml:space="preserve"> </v>
      </c>
      <c r="AK40" s="45"/>
      <c r="AL40" s="46" t="str">
        <f t="shared" si="141"/>
        <v/>
      </c>
      <c r="AM40" s="46" t="str">
        <f t="shared" si="142"/>
        <v/>
      </c>
      <c r="AN40" s="46" t="str">
        <f t="shared" si="143"/>
        <v xml:space="preserve"> </v>
      </c>
      <c r="AO40" s="45"/>
      <c r="AP40" s="46" t="str">
        <f t="shared" si="144"/>
        <v/>
      </c>
      <c r="AQ40" s="46" t="str">
        <f t="shared" si="145"/>
        <v/>
      </c>
      <c r="AR40" s="46" t="str">
        <f t="shared" si="146"/>
        <v xml:space="preserve"> </v>
      </c>
      <c r="AS40" s="45"/>
      <c r="AT40" s="46">
        <f t="shared" si="147"/>
        <v>0</v>
      </c>
      <c r="AU40" s="46" t="str">
        <f t="shared" si="148"/>
        <v/>
      </c>
      <c r="AV40" s="46" t="str">
        <f t="shared" si="149"/>
        <v/>
      </c>
      <c r="AW40" s="46" t="str">
        <f t="shared" si="150"/>
        <v/>
      </c>
      <c r="AX40" s="46" t="str">
        <f t="shared" si="151"/>
        <v/>
      </c>
      <c r="AY40" s="46" t="str">
        <f t="shared" si="152"/>
        <v xml:space="preserve"> </v>
      </c>
      <c r="AZ40" s="45"/>
      <c r="BA40" s="46" t="str">
        <f t="shared" si="153"/>
        <v/>
      </c>
      <c r="BB40" s="46" t="str">
        <f t="shared" si="154"/>
        <v/>
      </c>
      <c r="BC40" s="46" t="str">
        <f t="shared" si="155"/>
        <v xml:space="preserve"> </v>
      </c>
      <c r="BD40" s="45"/>
      <c r="BE40" s="46" t="str">
        <f t="shared" si="156"/>
        <v/>
      </c>
      <c r="BF40" s="46" t="str">
        <f t="shared" si="157"/>
        <v/>
      </c>
      <c r="BG40" s="46" t="str">
        <f t="shared" si="158"/>
        <v xml:space="preserve"> </v>
      </c>
      <c r="BH40" s="45"/>
      <c r="BI40" s="46">
        <f t="shared" si="159"/>
        <v>0</v>
      </c>
      <c r="BJ40" s="46" t="str">
        <f t="shared" si="160"/>
        <v/>
      </c>
      <c r="BK40" s="46" t="str">
        <f t="shared" si="161"/>
        <v/>
      </c>
      <c r="BL40" s="46" t="str">
        <f t="shared" si="162"/>
        <v/>
      </c>
      <c r="BM40" s="46" t="str">
        <f t="shared" si="163"/>
        <v/>
      </c>
      <c r="BN40" s="46" t="str">
        <f t="shared" si="164"/>
        <v>zero euro</v>
      </c>
      <c r="BO40" s="45"/>
      <c r="BP40" s="46" t="str">
        <f t="shared" si="165"/>
        <v/>
      </c>
      <c r="BQ40" s="45"/>
      <c r="BR40" s="46" t="str">
        <f t="shared" si="166"/>
        <v/>
      </c>
      <c r="BS40" s="46" t="str">
        <f t="shared" si="167"/>
        <v/>
      </c>
      <c r="BT40" s="46" t="str">
        <f t="shared" si="168"/>
        <v xml:space="preserve"> </v>
      </c>
      <c r="BU40" s="45"/>
      <c r="BV40" s="46">
        <f t="shared" si="169"/>
        <v>0</v>
      </c>
      <c r="BW40" s="46" t="str">
        <f t="shared" si="181"/>
        <v/>
      </c>
      <c r="BX40" s="46" t="str">
        <f t="shared" si="182"/>
        <v/>
      </c>
      <c r="BY40" s="46" t="str">
        <f t="shared" si="183"/>
        <v/>
      </c>
      <c r="BZ40" s="46" t="str">
        <f t="shared" si="184"/>
        <v/>
      </c>
      <c r="CA40" s="46" t="str">
        <f t="shared" si="185"/>
        <v xml:space="preserve"> </v>
      </c>
      <c r="CB40" s="45"/>
      <c r="CC40" s="19" t="str">
        <f t="shared" si="170"/>
        <v xml:space="preserve">       zero euro  </v>
      </c>
      <c r="CD40" s="47" t="e">
        <f>#REF!*H40</f>
        <v>#REF!</v>
      </c>
    </row>
    <row r="41" spans="1:82" ht="11.25" x14ac:dyDescent="0.2">
      <c r="A41" s="23" t="s">
        <v>337</v>
      </c>
      <c r="B41" s="60">
        <v>1</v>
      </c>
      <c r="C41" s="60">
        <v>2</v>
      </c>
      <c r="D41" s="60">
        <v>1</v>
      </c>
      <c r="E41" s="49">
        <f>IF(G41="","",MAX(E$9:E40)+1)</f>
        <v>23</v>
      </c>
      <c r="F41" s="61" t="s">
        <v>356</v>
      </c>
      <c r="G41" s="62" t="s">
        <v>28</v>
      </c>
      <c r="H41" s="43">
        <v>0</v>
      </c>
      <c r="I41" s="44" t="str">
        <f t="shared" si="0"/>
        <v xml:space="preserve"> 0,00</v>
      </c>
      <c r="J41" s="44" t="str">
        <f t="shared" si="118"/>
        <v>0</v>
      </c>
      <c r="K41" s="44" t="str">
        <f t="shared" si="119"/>
        <v>0</v>
      </c>
      <c r="L41" s="44" t="str">
        <f t="shared" si="120"/>
        <v>0</v>
      </c>
      <c r="M41" s="44" t="str">
        <f t="shared" si="121"/>
        <v>0</v>
      </c>
      <c r="N41" s="44" t="str">
        <f t="shared" si="122"/>
        <v>0</v>
      </c>
      <c r="O41" s="44" t="str">
        <f t="shared" si="123"/>
        <v>0</v>
      </c>
      <c r="P41" s="44" t="str">
        <f t="shared" si="124"/>
        <v>0</v>
      </c>
      <c r="Q41" s="44" t="str">
        <f t="shared" si="125"/>
        <v>0</v>
      </c>
      <c r="R41" s="44" t="str">
        <f t="shared" si="126"/>
        <v>0</v>
      </c>
      <c r="S41" s="44" t="s">
        <v>12</v>
      </c>
      <c r="T41" s="44" t="str">
        <f t="shared" si="127"/>
        <v>0</v>
      </c>
      <c r="U41" s="44" t="str">
        <f t="shared" si="128"/>
        <v>0</v>
      </c>
      <c r="V41" s="45"/>
      <c r="W41" s="46" t="str">
        <f t="shared" si="129"/>
        <v/>
      </c>
      <c r="X41" s="46" t="str">
        <f t="shared" si="130"/>
        <v/>
      </c>
      <c r="Y41" s="46" t="str">
        <f t="shared" si="131"/>
        <v/>
      </c>
      <c r="Z41" s="45"/>
      <c r="AA41" s="46" t="str">
        <f t="shared" si="132"/>
        <v/>
      </c>
      <c r="AB41" s="46" t="str">
        <f t="shared" si="133"/>
        <v/>
      </c>
      <c r="AC41" s="46" t="str">
        <f t="shared" si="134"/>
        <v xml:space="preserve"> </v>
      </c>
      <c r="AD41" s="45"/>
      <c r="AE41" s="46">
        <f t="shared" si="135"/>
        <v>0</v>
      </c>
      <c r="AF41" s="46" t="str">
        <f t="shared" si="136"/>
        <v/>
      </c>
      <c r="AG41" s="46" t="str">
        <f t="shared" si="137"/>
        <v/>
      </c>
      <c r="AH41" s="46" t="str">
        <f t="shared" si="138"/>
        <v/>
      </c>
      <c r="AI41" s="46" t="str">
        <f t="shared" si="139"/>
        <v/>
      </c>
      <c r="AJ41" s="46" t="str">
        <f t="shared" si="140"/>
        <v xml:space="preserve"> </v>
      </c>
      <c r="AK41" s="45"/>
      <c r="AL41" s="46" t="str">
        <f t="shared" si="141"/>
        <v/>
      </c>
      <c r="AM41" s="46" t="str">
        <f t="shared" si="142"/>
        <v/>
      </c>
      <c r="AN41" s="46" t="str">
        <f t="shared" si="143"/>
        <v xml:space="preserve"> </v>
      </c>
      <c r="AO41" s="45"/>
      <c r="AP41" s="46" t="str">
        <f t="shared" si="144"/>
        <v/>
      </c>
      <c r="AQ41" s="46" t="str">
        <f t="shared" si="145"/>
        <v/>
      </c>
      <c r="AR41" s="46" t="str">
        <f t="shared" si="146"/>
        <v xml:space="preserve"> </v>
      </c>
      <c r="AS41" s="45"/>
      <c r="AT41" s="46">
        <f t="shared" si="147"/>
        <v>0</v>
      </c>
      <c r="AU41" s="46" t="str">
        <f t="shared" si="148"/>
        <v/>
      </c>
      <c r="AV41" s="46" t="str">
        <f t="shared" si="149"/>
        <v/>
      </c>
      <c r="AW41" s="46" t="str">
        <f t="shared" si="150"/>
        <v/>
      </c>
      <c r="AX41" s="46" t="str">
        <f t="shared" si="151"/>
        <v/>
      </c>
      <c r="AY41" s="46" t="str">
        <f t="shared" si="152"/>
        <v xml:space="preserve"> </v>
      </c>
      <c r="AZ41" s="45"/>
      <c r="BA41" s="46" t="str">
        <f t="shared" si="153"/>
        <v/>
      </c>
      <c r="BB41" s="46" t="str">
        <f t="shared" si="154"/>
        <v/>
      </c>
      <c r="BC41" s="46" t="str">
        <f t="shared" si="155"/>
        <v xml:space="preserve"> </v>
      </c>
      <c r="BD41" s="45"/>
      <c r="BE41" s="46" t="str">
        <f t="shared" si="156"/>
        <v/>
      </c>
      <c r="BF41" s="46" t="str">
        <f t="shared" si="157"/>
        <v/>
      </c>
      <c r="BG41" s="46" t="str">
        <f t="shared" si="158"/>
        <v xml:space="preserve"> </v>
      </c>
      <c r="BH41" s="45"/>
      <c r="BI41" s="46">
        <f t="shared" si="159"/>
        <v>0</v>
      </c>
      <c r="BJ41" s="46" t="str">
        <f t="shared" si="160"/>
        <v/>
      </c>
      <c r="BK41" s="46" t="str">
        <f t="shared" si="161"/>
        <v/>
      </c>
      <c r="BL41" s="46" t="str">
        <f t="shared" si="162"/>
        <v/>
      </c>
      <c r="BM41" s="46" t="str">
        <f t="shared" si="163"/>
        <v/>
      </c>
      <c r="BN41" s="46" t="str">
        <f t="shared" si="164"/>
        <v>zero euro</v>
      </c>
      <c r="BO41" s="45"/>
      <c r="BP41" s="46" t="str">
        <f t="shared" si="165"/>
        <v/>
      </c>
      <c r="BQ41" s="45"/>
      <c r="BR41" s="46" t="str">
        <f t="shared" si="166"/>
        <v/>
      </c>
      <c r="BS41" s="46" t="str">
        <f t="shared" si="167"/>
        <v/>
      </c>
      <c r="BT41" s="46" t="str">
        <f t="shared" si="168"/>
        <v xml:space="preserve"> </v>
      </c>
      <c r="BU41" s="45"/>
      <c r="BV41" s="46">
        <f t="shared" si="169"/>
        <v>0</v>
      </c>
      <c r="BW41" s="46" t="str">
        <f t="shared" si="181"/>
        <v/>
      </c>
      <c r="BX41" s="46" t="str">
        <f t="shared" si="182"/>
        <v/>
      </c>
      <c r="BY41" s="46" t="str">
        <f t="shared" si="183"/>
        <v/>
      </c>
      <c r="BZ41" s="46" t="str">
        <f t="shared" si="184"/>
        <v/>
      </c>
      <c r="CA41" s="46" t="str">
        <f t="shared" si="185"/>
        <v xml:space="preserve"> </v>
      </c>
      <c r="CB41" s="45"/>
      <c r="CC41" s="19" t="str">
        <f t="shared" si="170"/>
        <v xml:space="preserve">       zero euro  </v>
      </c>
      <c r="CD41" s="47" t="e">
        <f>#REF!*H41</f>
        <v>#REF!</v>
      </c>
    </row>
    <row r="42" spans="1:82" ht="11.25" x14ac:dyDescent="0.2">
      <c r="A42" s="23" t="s">
        <v>337</v>
      </c>
      <c r="B42" s="60">
        <v>1</v>
      </c>
      <c r="C42" s="60">
        <v>2</v>
      </c>
      <c r="D42" s="60">
        <v>1</v>
      </c>
      <c r="E42" s="49">
        <f>IF(G42="","",MAX(E$9:E41)+1)</f>
        <v>24</v>
      </c>
      <c r="F42" s="61" t="s">
        <v>357</v>
      </c>
      <c r="G42" s="62" t="s">
        <v>28</v>
      </c>
      <c r="H42" s="43">
        <v>0</v>
      </c>
      <c r="I42" s="44" t="str">
        <f t="shared" si="0"/>
        <v xml:space="preserve"> 0,00</v>
      </c>
      <c r="J42" s="44" t="str">
        <f t="shared" si="118"/>
        <v>0</v>
      </c>
      <c r="K42" s="44" t="str">
        <f t="shared" si="119"/>
        <v>0</v>
      </c>
      <c r="L42" s="44" t="str">
        <f t="shared" si="120"/>
        <v>0</v>
      </c>
      <c r="M42" s="44" t="str">
        <f t="shared" si="121"/>
        <v>0</v>
      </c>
      <c r="N42" s="44" t="str">
        <f t="shared" si="122"/>
        <v>0</v>
      </c>
      <c r="O42" s="44" t="str">
        <f t="shared" si="123"/>
        <v>0</v>
      </c>
      <c r="P42" s="44" t="str">
        <f t="shared" si="124"/>
        <v>0</v>
      </c>
      <c r="Q42" s="44" t="str">
        <f t="shared" si="125"/>
        <v>0</v>
      </c>
      <c r="R42" s="44" t="str">
        <f t="shared" si="126"/>
        <v>0</v>
      </c>
      <c r="S42" s="44" t="s">
        <v>12</v>
      </c>
      <c r="T42" s="44" t="str">
        <f t="shared" si="127"/>
        <v>0</v>
      </c>
      <c r="U42" s="44" t="str">
        <f t="shared" si="128"/>
        <v>0</v>
      </c>
      <c r="V42" s="45"/>
      <c r="W42" s="46" t="str">
        <f t="shared" si="129"/>
        <v/>
      </c>
      <c r="X42" s="46" t="str">
        <f t="shared" si="130"/>
        <v/>
      </c>
      <c r="Y42" s="46" t="str">
        <f t="shared" si="131"/>
        <v/>
      </c>
      <c r="Z42" s="45"/>
      <c r="AA42" s="46" t="str">
        <f t="shared" si="132"/>
        <v/>
      </c>
      <c r="AB42" s="46" t="str">
        <f t="shared" si="133"/>
        <v/>
      </c>
      <c r="AC42" s="46" t="str">
        <f t="shared" si="134"/>
        <v xml:space="preserve"> </v>
      </c>
      <c r="AD42" s="45"/>
      <c r="AE42" s="46">
        <f t="shared" si="135"/>
        <v>0</v>
      </c>
      <c r="AF42" s="46" t="str">
        <f t="shared" si="136"/>
        <v/>
      </c>
      <c r="AG42" s="46" t="str">
        <f t="shared" si="137"/>
        <v/>
      </c>
      <c r="AH42" s="46" t="str">
        <f t="shared" si="138"/>
        <v/>
      </c>
      <c r="AI42" s="46" t="str">
        <f t="shared" si="139"/>
        <v/>
      </c>
      <c r="AJ42" s="46" t="str">
        <f t="shared" si="140"/>
        <v xml:space="preserve"> </v>
      </c>
      <c r="AK42" s="45"/>
      <c r="AL42" s="46" t="str">
        <f t="shared" si="141"/>
        <v/>
      </c>
      <c r="AM42" s="46" t="str">
        <f t="shared" si="142"/>
        <v/>
      </c>
      <c r="AN42" s="46" t="str">
        <f t="shared" si="143"/>
        <v xml:space="preserve"> </v>
      </c>
      <c r="AO42" s="45"/>
      <c r="AP42" s="46" t="str">
        <f t="shared" si="144"/>
        <v/>
      </c>
      <c r="AQ42" s="46" t="str">
        <f t="shared" si="145"/>
        <v/>
      </c>
      <c r="AR42" s="46" t="str">
        <f t="shared" si="146"/>
        <v xml:space="preserve"> </v>
      </c>
      <c r="AS42" s="45"/>
      <c r="AT42" s="46">
        <f t="shared" si="147"/>
        <v>0</v>
      </c>
      <c r="AU42" s="46" t="str">
        <f t="shared" si="148"/>
        <v/>
      </c>
      <c r="AV42" s="46" t="str">
        <f t="shared" si="149"/>
        <v/>
      </c>
      <c r="AW42" s="46" t="str">
        <f t="shared" si="150"/>
        <v/>
      </c>
      <c r="AX42" s="46" t="str">
        <f t="shared" si="151"/>
        <v/>
      </c>
      <c r="AY42" s="46" t="str">
        <f t="shared" si="152"/>
        <v xml:space="preserve"> </v>
      </c>
      <c r="AZ42" s="45"/>
      <c r="BA42" s="46" t="str">
        <f t="shared" si="153"/>
        <v/>
      </c>
      <c r="BB42" s="46" t="str">
        <f t="shared" si="154"/>
        <v/>
      </c>
      <c r="BC42" s="46" t="str">
        <f t="shared" si="155"/>
        <v xml:space="preserve"> </v>
      </c>
      <c r="BD42" s="45"/>
      <c r="BE42" s="46" t="str">
        <f t="shared" si="156"/>
        <v/>
      </c>
      <c r="BF42" s="46" t="str">
        <f t="shared" si="157"/>
        <v/>
      </c>
      <c r="BG42" s="46" t="str">
        <f t="shared" si="158"/>
        <v xml:space="preserve"> </v>
      </c>
      <c r="BH42" s="45"/>
      <c r="BI42" s="46">
        <f t="shared" si="159"/>
        <v>0</v>
      </c>
      <c r="BJ42" s="46" t="str">
        <f t="shared" si="160"/>
        <v/>
      </c>
      <c r="BK42" s="46" t="str">
        <f t="shared" si="161"/>
        <v/>
      </c>
      <c r="BL42" s="46" t="str">
        <f t="shared" si="162"/>
        <v/>
      </c>
      <c r="BM42" s="46" t="str">
        <f t="shared" si="163"/>
        <v/>
      </c>
      <c r="BN42" s="46" t="str">
        <f t="shared" si="164"/>
        <v>zero euro</v>
      </c>
      <c r="BO42" s="45"/>
      <c r="BP42" s="46" t="str">
        <f t="shared" si="165"/>
        <v/>
      </c>
      <c r="BQ42" s="45"/>
      <c r="BR42" s="46" t="str">
        <f t="shared" si="166"/>
        <v/>
      </c>
      <c r="BS42" s="46" t="str">
        <f t="shared" si="167"/>
        <v/>
      </c>
      <c r="BT42" s="46" t="str">
        <f t="shared" si="168"/>
        <v xml:space="preserve"> </v>
      </c>
      <c r="BU42" s="45"/>
      <c r="BV42" s="46">
        <f t="shared" si="169"/>
        <v>0</v>
      </c>
      <c r="BW42" s="46" t="str">
        <f t="shared" si="181"/>
        <v/>
      </c>
      <c r="BX42" s="46" t="str">
        <f t="shared" si="182"/>
        <v/>
      </c>
      <c r="BY42" s="46" t="str">
        <f t="shared" si="183"/>
        <v/>
      </c>
      <c r="BZ42" s="46" t="str">
        <f t="shared" si="184"/>
        <v/>
      </c>
      <c r="CA42" s="46" t="str">
        <f t="shared" si="185"/>
        <v xml:space="preserve"> </v>
      </c>
      <c r="CB42" s="45"/>
      <c r="CC42" s="19" t="str">
        <f t="shared" si="170"/>
        <v xml:space="preserve">       zero euro  </v>
      </c>
      <c r="CD42" s="47" t="e">
        <f>#REF!*H42</f>
        <v>#REF!</v>
      </c>
    </row>
    <row r="43" spans="1:82" ht="15" customHeight="1" x14ac:dyDescent="0.2">
      <c r="A43" s="23" t="s">
        <v>337</v>
      </c>
      <c r="B43" s="56">
        <v>1</v>
      </c>
      <c r="C43" s="56">
        <v>2</v>
      </c>
      <c r="D43" s="56">
        <v>2</v>
      </c>
      <c r="E43" s="57" t="str">
        <f>IF(G43="","",MAX(E$9:E37)+1)</f>
        <v/>
      </c>
      <c r="F43" s="58" t="s">
        <v>40</v>
      </c>
      <c r="G43" s="59"/>
      <c r="H43" s="38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59"/>
      <c r="CD43" s="59"/>
    </row>
    <row r="44" spans="1:82" ht="11.25" x14ac:dyDescent="0.2">
      <c r="A44" s="23" t="s">
        <v>337</v>
      </c>
      <c r="B44" s="60">
        <v>1</v>
      </c>
      <c r="C44" s="60">
        <v>2</v>
      </c>
      <c r="D44" s="60">
        <v>2</v>
      </c>
      <c r="E44" s="49">
        <f>IF(G44="","",MAX(E$9:E43)+1)</f>
        <v>25</v>
      </c>
      <c r="F44" s="61" t="s">
        <v>446</v>
      </c>
      <c r="G44" s="62" t="s">
        <v>43</v>
      </c>
      <c r="H44" s="43">
        <v>0</v>
      </c>
      <c r="I44" s="44" t="str">
        <f t="shared" si="0"/>
        <v xml:space="preserve"> 0,00</v>
      </c>
      <c r="J44" s="44" t="str">
        <f t="shared" si="118"/>
        <v>0</v>
      </c>
      <c r="K44" s="44" t="str">
        <f t="shared" si="119"/>
        <v>0</v>
      </c>
      <c r="L44" s="44" t="str">
        <f t="shared" si="120"/>
        <v>0</v>
      </c>
      <c r="M44" s="44" t="str">
        <f t="shared" si="121"/>
        <v>0</v>
      </c>
      <c r="N44" s="44" t="str">
        <f t="shared" si="122"/>
        <v>0</v>
      </c>
      <c r="O44" s="44" t="str">
        <f t="shared" si="123"/>
        <v>0</v>
      </c>
      <c r="P44" s="44" t="str">
        <f t="shared" si="124"/>
        <v>0</v>
      </c>
      <c r="Q44" s="44" t="str">
        <f t="shared" si="125"/>
        <v>0</v>
      </c>
      <c r="R44" s="44" t="str">
        <f t="shared" si="126"/>
        <v>0</v>
      </c>
      <c r="S44" s="44" t="s">
        <v>12</v>
      </c>
      <c r="T44" s="44" t="str">
        <f t="shared" si="127"/>
        <v>0</v>
      </c>
      <c r="U44" s="44" t="str">
        <f t="shared" si="128"/>
        <v>0</v>
      </c>
      <c r="V44" s="45"/>
      <c r="W44" s="46" t="str">
        <f t="shared" si="129"/>
        <v/>
      </c>
      <c r="X44" s="46" t="str">
        <f t="shared" si="130"/>
        <v/>
      </c>
      <c r="Y44" s="46" t="str">
        <f t="shared" si="131"/>
        <v/>
      </c>
      <c r="Z44" s="45"/>
      <c r="AA44" s="46" t="str">
        <f t="shared" si="132"/>
        <v/>
      </c>
      <c r="AB44" s="46" t="str">
        <f t="shared" si="133"/>
        <v/>
      </c>
      <c r="AC44" s="46" t="str">
        <f t="shared" si="134"/>
        <v xml:space="preserve"> </v>
      </c>
      <c r="AD44" s="45"/>
      <c r="AE44" s="46">
        <f t="shared" si="135"/>
        <v>0</v>
      </c>
      <c r="AF44" s="46" t="str">
        <f t="shared" si="136"/>
        <v/>
      </c>
      <c r="AG44" s="46" t="str">
        <f t="shared" si="137"/>
        <v/>
      </c>
      <c r="AH44" s="46" t="str">
        <f t="shared" si="138"/>
        <v/>
      </c>
      <c r="AI44" s="46" t="str">
        <f t="shared" si="139"/>
        <v/>
      </c>
      <c r="AJ44" s="46" t="str">
        <f t="shared" si="140"/>
        <v xml:space="preserve"> </v>
      </c>
      <c r="AK44" s="45"/>
      <c r="AL44" s="46" t="str">
        <f t="shared" si="141"/>
        <v/>
      </c>
      <c r="AM44" s="46" t="str">
        <f t="shared" si="142"/>
        <v/>
      </c>
      <c r="AN44" s="46" t="str">
        <f t="shared" si="143"/>
        <v xml:space="preserve"> </v>
      </c>
      <c r="AO44" s="45"/>
      <c r="AP44" s="46" t="str">
        <f t="shared" si="144"/>
        <v/>
      </c>
      <c r="AQ44" s="46" t="str">
        <f t="shared" si="145"/>
        <v/>
      </c>
      <c r="AR44" s="46" t="str">
        <f t="shared" si="146"/>
        <v xml:space="preserve"> </v>
      </c>
      <c r="AS44" s="45"/>
      <c r="AT44" s="46">
        <f t="shared" si="147"/>
        <v>0</v>
      </c>
      <c r="AU44" s="46" t="str">
        <f t="shared" si="148"/>
        <v/>
      </c>
      <c r="AV44" s="46" t="str">
        <f t="shared" si="149"/>
        <v/>
      </c>
      <c r="AW44" s="46" t="str">
        <f t="shared" si="150"/>
        <v/>
      </c>
      <c r="AX44" s="46" t="str">
        <f t="shared" si="151"/>
        <v/>
      </c>
      <c r="AY44" s="46" t="str">
        <f t="shared" si="152"/>
        <v xml:space="preserve"> </v>
      </c>
      <c r="AZ44" s="45"/>
      <c r="BA44" s="46" t="str">
        <f t="shared" si="153"/>
        <v/>
      </c>
      <c r="BB44" s="46" t="str">
        <f t="shared" si="154"/>
        <v/>
      </c>
      <c r="BC44" s="46" t="str">
        <f t="shared" si="155"/>
        <v xml:space="preserve"> </v>
      </c>
      <c r="BD44" s="45"/>
      <c r="BE44" s="46" t="str">
        <f t="shared" si="156"/>
        <v/>
      </c>
      <c r="BF44" s="46" t="str">
        <f t="shared" si="157"/>
        <v/>
      </c>
      <c r="BG44" s="46" t="str">
        <f t="shared" si="158"/>
        <v xml:space="preserve"> </v>
      </c>
      <c r="BH44" s="45"/>
      <c r="BI44" s="46">
        <f t="shared" si="159"/>
        <v>0</v>
      </c>
      <c r="BJ44" s="46" t="str">
        <f t="shared" si="160"/>
        <v/>
      </c>
      <c r="BK44" s="46" t="str">
        <f t="shared" si="161"/>
        <v/>
      </c>
      <c r="BL44" s="46" t="str">
        <f t="shared" si="162"/>
        <v/>
      </c>
      <c r="BM44" s="46" t="str">
        <f t="shared" si="163"/>
        <v/>
      </c>
      <c r="BN44" s="46" t="str">
        <f t="shared" si="164"/>
        <v>zero euro</v>
      </c>
      <c r="BO44" s="45"/>
      <c r="BP44" s="46" t="str">
        <f t="shared" si="165"/>
        <v/>
      </c>
      <c r="BQ44" s="45"/>
      <c r="BR44" s="46" t="str">
        <f t="shared" si="166"/>
        <v/>
      </c>
      <c r="BS44" s="46" t="str">
        <f t="shared" si="167"/>
        <v/>
      </c>
      <c r="BT44" s="46" t="str">
        <f t="shared" si="168"/>
        <v xml:space="preserve"> </v>
      </c>
      <c r="BU44" s="45"/>
      <c r="BV44" s="46">
        <f t="shared" si="169"/>
        <v>0</v>
      </c>
      <c r="BW44" s="46" t="str">
        <f>IF(OR(VALUE(U44)=0,BV44="",VALUE(U44)&gt;5,AND(VALUE(BV44)&gt;5,VALUE(BV44)&lt;16),AND(VALUE(BV44)&gt;65,VALUE(BV44)&lt;76),AND(VALUE(BV44)&gt;85,VALUE(BV44)&lt;96)),"",CONCATENATE(IF(VALUE(U44)=1,"un",IF(VALUE(U44)=2,"deux",IF(VALUE(U44)=3,"trois",IF(VALUE(U44)=4,"quatre",IF(VALUE(U44)=5,"cinq")))))," centime"))</f>
        <v/>
      </c>
      <c r="BX44" s="46" t="str">
        <f>IF(OR(BV44="",VALUE(U44)&lt;6,AND(VALUE(BV44)&gt;10,VALUE(BV44)&lt;17),BV44=76,BV44=96),"",CONCATENATE(IF(VALUE(U44)=6,"six",IF(VALUE(U44)=7,"sept",IF(VALUE(U44)=8,"huit",IF(VALUE(U44)=9,"neuf",IF(VALUE(BV44)=10,"dix")))))," centime"))</f>
        <v/>
      </c>
      <c r="BY44" s="46" t="str">
        <f>IF(OR(BV44="",VALUE(BV44)&lt;11,AND(VALUE(BV44)&gt;15,VALUE(BV44)&lt;71),AND(VALUE(BV44)&gt;75,VALUE(BV44)&lt;91),VALUE(BV44)&gt;95),"",CONCATENATE(IF(OR(VALUE(BV44)=91,VALUE(BV44)=71,VALUE(BV44)=11),"onze",IF(OR(VALUE(BV44)=92,VALUE(BV44)=72,VALUE(BV44)=12),"douze",IF(OR(VALUE(BV44)=93,VALUE(BV44)=73,VALUE(BV44)=13),"treize",IF(OR(BV44=94,BV44=74,BV44=14),"quatorze",IF(OR(BV44=95,BV44=75,BV44=15),"quinze")))))," centime"))</f>
        <v/>
      </c>
      <c r="BZ44" s="46" t="str">
        <f>IF(OR(BV44=16,BV44=76,BV44=96),"seize centime","")</f>
        <v/>
      </c>
      <c r="CA44" s="46" t="str">
        <f>CONCATENATE(" ",BW44,BX44,BY44,BZ44,IF(AND(VALUE(RIGHT(I44,2))&lt;&gt;0,VALUE(RIGHT(I44,1))=0),"centime",""),IF(VALUE(CONCATENATE(T44,U44))&gt;1,"s",""))</f>
        <v xml:space="preserve"> </v>
      </c>
      <c r="CB44" s="45"/>
      <c r="CC44" s="19" t="str">
        <f t="shared" si="170"/>
        <v xml:space="preserve">       zero euro  </v>
      </c>
      <c r="CD44" s="47" t="e">
        <f>#REF!*H44</f>
        <v>#REF!</v>
      </c>
    </row>
    <row r="45" spans="1:82" ht="11.25" x14ac:dyDescent="0.2">
      <c r="A45" s="23" t="s">
        <v>337</v>
      </c>
      <c r="B45" s="60">
        <v>1</v>
      </c>
      <c r="C45" s="60">
        <v>2</v>
      </c>
      <c r="D45" s="60">
        <v>2</v>
      </c>
      <c r="E45" s="49">
        <f>IF(G45="","",MAX(E$9:E44)+1)</f>
        <v>26</v>
      </c>
      <c r="F45" s="61" t="s">
        <v>447</v>
      </c>
      <c r="G45" s="62" t="s">
        <v>43</v>
      </c>
      <c r="H45" s="43">
        <v>0</v>
      </c>
      <c r="I45" s="44" t="str">
        <f t="shared" si="0"/>
        <v xml:space="preserve"> 0,00</v>
      </c>
      <c r="J45" s="44" t="str">
        <f t="shared" si="118"/>
        <v>0</v>
      </c>
      <c r="K45" s="44" t="str">
        <f t="shared" si="119"/>
        <v>0</v>
      </c>
      <c r="L45" s="44" t="str">
        <f t="shared" si="120"/>
        <v>0</v>
      </c>
      <c r="M45" s="44" t="str">
        <f t="shared" si="121"/>
        <v>0</v>
      </c>
      <c r="N45" s="44" t="str">
        <f t="shared" si="122"/>
        <v>0</v>
      </c>
      <c r="O45" s="44" t="str">
        <f t="shared" si="123"/>
        <v>0</v>
      </c>
      <c r="P45" s="44" t="str">
        <f t="shared" si="124"/>
        <v>0</v>
      </c>
      <c r="Q45" s="44" t="str">
        <f t="shared" si="125"/>
        <v>0</v>
      </c>
      <c r="R45" s="44" t="str">
        <f t="shared" si="126"/>
        <v>0</v>
      </c>
      <c r="S45" s="44" t="s">
        <v>12</v>
      </c>
      <c r="T45" s="44" t="str">
        <f t="shared" si="127"/>
        <v>0</v>
      </c>
      <c r="U45" s="44" t="str">
        <f t="shared" si="128"/>
        <v>0</v>
      </c>
      <c r="V45" s="45"/>
      <c r="W45" s="46" t="str">
        <f t="shared" si="129"/>
        <v/>
      </c>
      <c r="X45" s="46" t="str">
        <f t="shared" si="130"/>
        <v/>
      </c>
      <c r="Y45" s="46" t="str">
        <f t="shared" si="131"/>
        <v/>
      </c>
      <c r="Z45" s="45"/>
      <c r="AA45" s="46" t="str">
        <f t="shared" si="132"/>
        <v/>
      </c>
      <c r="AB45" s="46" t="str">
        <f t="shared" si="133"/>
        <v/>
      </c>
      <c r="AC45" s="46" t="str">
        <f t="shared" si="134"/>
        <v xml:space="preserve"> </v>
      </c>
      <c r="AD45" s="45"/>
      <c r="AE45" s="46">
        <f t="shared" si="135"/>
        <v>0</v>
      </c>
      <c r="AF45" s="46" t="str">
        <f t="shared" si="136"/>
        <v/>
      </c>
      <c r="AG45" s="46" t="str">
        <f t="shared" si="137"/>
        <v/>
      </c>
      <c r="AH45" s="46" t="str">
        <f t="shared" si="138"/>
        <v/>
      </c>
      <c r="AI45" s="46" t="str">
        <f t="shared" si="139"/>
        <v/>
      </c>
      <c r="AJ45" s="46" t="str">
        <f t="shared" si="140"/>
        <v xml:space="preserve"> </v>
      </c>
      <c r="AK45" s="45"/>
      <c r="AL45" s="46" t="str">
        <f t="shared" si="141"/>
        <v/>
      </c>
      <c r="AM45" s="46" t="str">
        <f t="shared" si="142"/>
        <v/>
      </c>
      <c r="AN45" s="46" t="str">
        <f t="shared" si="143"/>
        <v xml:space="preserve"> </v>
      </c>
      <c r="AO45" s="45"/>
      <c r="AP45" s="46" t="str">
        <f t="shared" si="144"/>
        <v/>
      </c>
      <c r="AQ45" s="46" t="str">
        <f t="shared" si="145"/>
        <v/>
      </c>
      <c r="AR45" s="46" t="str">
        <f t="shared" si="146"/>
        <v xml:space="preserve"> </v>
      </c>
      <c r="AS45" s="45"/>
      <c r="AT45" s="46">
        <f t="shared" si="147"/>
        <v>0</v>
      </c>
      <c r="AU45" s="46" t="str">
        <f t="shared" si="148"/>
        <v/>
      </c>
      <c r="AV45" s="46" t="str">
        <f t="shared" si="149"/>
        <v/>
      </c>
      <c r="AW45" s="46" t="str">
        <f t="shared" si="150"/>
        <v/>
      </c>
      <c r="AX45" s="46" t="str">
        <f t="shared" si="151"/>
        <v/>
      </c>
      <c r="AY45" s="46" t="str">
        <f t="shared" si="152"/>
        <v xml:space="preserve"> </v>
      </c>
      <c r="AZ45" s="45"/>
      <c r="BA45" s="46" t="str">
        <f t="shared" si="153"/>
        <v/>
      </c>
      <c r="BB45" s="46" t="str">
        <f t="shared" si="154"/>
        <v/>
      </c>
      <c r="BC45" s="46" t="str">
        <f t="shared" si="155"/>
        <v xml:space="preserve"> </v>
      </c>
      <c r="BD45" s="45"/>
      <c r="BE45" s="46" t="str">
        <f t="shared" si="156"/>
        <v/>
      </c>
      <c r="BF45" s="46" t="str">
        <f t="shared" si="157"/>
        <v/>
      </c>
      <c r="BG45" s="46" t="str">
        <f t="shared" si="158"/>
        <v xml:space="preserve"> </v>
      </c>
      <c r="BH45" s="45"/>
      <c r="BI45" s="46">
        <f t="shared" si="159"/>
        <v>0</v>
      </c>
      <c r="BJ45" s="46" t="str">
        <f t="shared" si="160"/>
        <v/>
      </c>
      <c r="BK45" s="46" t="str">
        <f t="shared" si="161"/>
        <v/>
      </c>
      <c r="BL45" s="46" t="str">
        <f t="shared" si="162"/>
        <v/>
      </c>
      <c r="BM45" s="46" t="str">
        <f t="shared" si="163"/>
        <v/>
      </c>
      <c r="BN45" s="46" t="str">
        <f t="shared" si="164"/>
        <v>zero euro</v>
      </c>
      <c r="BO45" s="45"/>
      <c r="BP45" s="46" t="str">
        <f t="shared" si="165"/>
        <v/>
      </c>
      <c r="BQ45" s="45"/>
      <c r="BR45" s="46" t="str">
        <f t="shared" si="166"/>
        <v/>
      </c>
      <c r="BS45" s="46" t="str">
        <f t="shared" si="167"/>
        <v/>
      </c>
      <c r="BT45" s="46" t="str">
        <f t="shared" si="168"/>
        <v xml:space="preserve"> </v>
      </c>
      <c r="BU45" s="45"/>
      <c r="BV45" s="46">
        <f t="shared" si="169"/>
        <v>0</v>
      </c>
      <c r="BW45" s="46" t="str">
        <f>IF(OR(VALUE(U45)=0,BV45="",VALUE(U45)&gt;5,AND(VALUE(BV45)&gt;5,VALUE(BV45)&lt;16),AND(VALUE(BV45)&gt;65,VALUE(BV45)&lt;76),AND(VALUE(BV45)&gt;85,VALUE(BV45)&lt;96)),"",CONCATENATE(IF(VALUE(U45)=1,"un",IF(VALUE(U45)=2,"deux",IF(VALUE(U45)=3,"trois",IF(VALUE(U45)=4,"quatre",IF(VALUE(U45)=5,"cinq")))))," centime"))</f>
        <v/>
      </c>
      <c r="BX45" s="46" t="str">
        <f>IF(OR(BV45="",VALUE(U45)&lt;6,AND(VALUE(BV45)&gt;10,VALUE(BV45)&lt;17),BV45=76,BV45=96),"",CONCATENATE(IF(VALUE(U45)=6,"six",IF(VALUE(U45)=7,"sept",IF(VALUE(U45)=8,"huit",IF(VALUE(U45)=9,"neuf",IF(VALUE(BV45)=10,"dix")))))," centime"))</f>
        <v/>
      </c>
      <c r="BY45" s="46" t="str">
        <f>IF(OR(BV45="",VALUE(BV45)&lt;11,AND(VALUE(BV45)&gt;15,VALUE(BV45)&lt;71),AND(VALUE(BV45)&gt;75,VALUE(BV45)&lt;91),VALUE(BV45)&gt;95),"",CONCATENATE(IF(OR(VALUE(BV45)=91,VALUE(BV45)=71,VALUE(BV45)=11),"onze",IF(OR(VALUE(BV45)=92,VALUE(BV45)=72,VALUE(BV45)=12),"douze",IF(OR(VALUE(BV45)=93,VALUE(BV45)=73,VALUE(BV45)=13),"treize",IF(OR(BV45=94,BV45=74,BV45=14),"quatorze",IF(OR(BV45=95,BV45=75,BV45=15),"quinze")))))," centime"))</f>
        <v/>
      </c>
      <c r="BZ45" s="46" t="str">
        <f>IF(OR(BV45=16,BV45=76,BV45=96),"seize centime","")</f>
        <v/>
      </c>
      <c r="CA45" s="46" t="str">
        <f>CONCATENATE(" ",BW45,BX45,BY45,BZ45,IF(AND(VALUE(RIGHT(I45,2))&lt;&gt;0,VALUE(RIGHT(I45,1))=0),"centime",""),IF(VALUE(CONCATENATE(T45,U45))&gt;1,"s",""))</f>
        <v xml:space="preserve"> </v>
      </c>
      <c r="CB45" s="45"/>
      <c r="CC45" s="19" t="str">
        <f t="shared" si="170"/>
        <v xml:space="preserve">       zero euro  </v>
      </c>
      <c r="CD45" s="47" t="e">
        <f>#REF!*H45</f>
        <v>#REF!</v>
      </c>
    </row>
    <row r="46" spans="1:82" ht="11.25" x14ac:dyDescent="0.2">
      <c r="A46" s="23" t="s">
        <v>337</v>
      </c>
      <c r="B46" s="60">
        <v>1</v>
      </c>
      <c r="C46" s="60">
        <v>2</v>
      </c>
      <c r="D46" s="60">
        <v>2</v>
      </c>
      <c r="E46" s="49">
        <f>IF(G46="","",MAX(E$9:E45)+1)</f>
        <v>27</v>
      </c>
      <c r="F46" s="61" t="s">
        <v>448</v>
      </c>
      <c r="G46" s="62" t="s">
        <v>43</v>
      </c>
      <c r="H46" s="43">
        <v>0</v>
      </c>
      <c r="I46" s="44" t="str">
        <f t="shared" si="0"/>
        <v xml:space="preserve"> 0,00</v>
      </c>
      <c r="J46" s="44" t="str">
        <f t="shared" si="118"/>
        <v>0</v>
      </c>
      <c r="K46" s="44" t="str">
        <f t="shared" si="119"/>
        <v>0</v>
      </c>
      <c r="L46" s="44" t="str">
        <f t="shared" si="120"/>
        <v>0</v>
      </c>
      <c r="M46" s="44" t="str">
        <f t="shared" si="121"/>
        <v>0</v>
      </c>
      <c r="N46" s="44" t="str">
        <f t="shared" si="122"/>
        <v>0</v>
      </c>
      <c r="O46" s="44" t="str">
        <f t="shared" si="123"/>
        <v>0</v>
      </c>
      <c r="P46" s="44" t="str">
        <f t="shared" si="124"/>
        <v>0</v>
      </c>
      <c r="Q46" s="44" t="str">
        <f t="shared" si="125"/>
        <v>0</v>
      </c>
      <c r="R46" s="44" t="str">
        <f t="shared" si="126"/>
        <v>0</v>
      </c>
      <c r="S46" s="44" t="s">
        <v>12</v>
      </c>
      <c r="T46" s="44" t="str">
        <f t="shared" si="127"/>
        <v>0</v>
      </c>
      <c r="U46" s="44" t="str">
        <f t="shared" si="128"/>
        <v>0</v>
      </c>
      <c r="V46" s="45"/>
      <c r="W46" s="46" t="str">
        <f t="shared" si="129"/>
        <v/>
      </c>
      <c r="X46" s="46" t="str">
        <f t="shared" si="130"/>
        <v/>
      </c>
      <c r="Y46" s="46" t="str">
        <f t="shared" si="131"/>
        <v/>
      </c>
      <c r="Z46" s="45"/>
      <c r="AA46" s="46" t="str">
        <f t="shared" si="132"/>
        <v/>
      </c>
      <c r="AB46" s="46" t="str">
        <f t="shared" si="133"/>
        <v/>
      </c>
      <c r="AC46" s="46" t="str">
        <f t="shared" si="134"/>
        <v xml:space="preserve"> </v>
      </c>
      <c r="AD46" s="45"/>
      <c r="AE46" s="46">
        <f t="shared" si="135"/>
        <v>0</v>
      </c>
      <c r="AF46" s="46" t="str">
        <f t="shared" si="136"/>
        <v/>
      </c>
      <c r="AG46" s="46" t="str">
        <f t="shared" si="137"/>
        <v/>
      </c>
      <c r="AH46" s="46" t="str">
        <f t="shared" si="138"/>
        <v/>
      </c>
      <c r="AI46" s="46" t="str">
        <f t="shared" si="139"/>
        <v/>
      </c>
      <c r="AJ46" s="46" t="str">
        <f t="shared" si="140"/>
        <v xml:space="preserve"> </v>
      </c>
      <c r="AK46" s="45"/>
      <c r="AL46" s="46" t="str">
        <f t="shared" si="141"/>
        <v/>
      </c>
      <c r="AM46" s="46" t="str">
        <f t="shared" si="142"/>
        <v/>
      </c>
      <c r="AN46" s="46" t="str">
        <f t="shared" si="143"/>
        <v xml:space="preserve"> </v>
      </c>
      <c r="AO46" s="45"/>
      <c r="AP46" s="46" t="str">
        <f t="shared" si="144"/>
        <v/>
      </c>
      <c r="AQ46" s="46" t="str">
        <f t="shared" si="145"/>
        <v/>
      </c>
      <c r="AR46" s="46" t="str">
        <f t="shared" si="146"/>
        <v xml:space="preserve"> </v>
      </c>
      <c r="AS46" s="45"/>
      <c r="AT46" s="46">
        <f t="shared" si="147"/>
        <v>0</v>
      </c>
      <c r="AU46" s="46" t="str">
        <f t="shared" si="148"/>
        <v/>
      </c>
      <c r="AV46" s="46" t="str">
        <f t="shared" si="149"/>
        <v/>
      </c>
      <c r="AW46" s="46" t="str">
        <f t="shared" si="150"/>
        <v/>
      </c>
      <c r="AX46" s="46" t="str">
        <f t="shared" si="151"/>
        <v/>
      </c>
      <c r="AY46" s="46" t="str">
        <f t="shared" si="152"/>
        <v xml:space="preserve"> </v>
      </c>
      <c r="AZ46" s="45"/>
      <c r="BA46" s="46" t="str">
        <f t="shared" si="153"/>
        <v/>
      </c>
      <c r="BB46" s="46" t="str">
        <f t="shared" si="154"/>
        <v/>
      </c>
      <c r="BC46" s="46" t="str">
        <f t="shared" si="155"/>
        <v xml:space="preserve"> </v>
      </c>
      <c r="BD46" s="45"/>
      <c r="BE46" s="46" t="str">
        <f t="shared" si="156"/>
        <v/>
      </c>
      <c r="BF46" s="46" t="str">
        <f t="shared" si="157"/>
        <v/>
      </c>
      <c r="BG46" s="46" t="str">
        <f t="shared" si="158"/>
        <v xml:space="preserve"> </v>
      </c>
      <c r="BH46" s="45"/>
      <c r="BI46" s="46">
        <f t="shared" si="159"/>
        <v>0</v>
      </c>
      <c r="BJ46" s="46" t="str">
        <f t="shared" si="160"/>
        <v/>
      </c>
      <c r="BK46" s="46" t="str">
        <f t="shared" si="161"/>
        <v/>
      </c>
      <c r="BL46" s="46" t="str">
        <f t="shared" si="162"/>
        <v/>
      </c>
      <c r="BM46" s="46" t="str">
        <f t="shared" si="163"/>
        <v/>
      </c>
      <c r="BN46" s="46" t="str">
        <f t="shared" si="164"/>
        <v>zero euro</v>
      </c>
      <c r="BO46" s="45"/>
      <c r="BP46" s="46" t="str">
        <f t="shared" si="165"/>
        <v/>
      </c>
      <c r="BQ46" s="45"/>
      <c r="BR46" s="46" t="str">
        <f t="shared" si="166"/>
        <v/>
      </c>
      <c r="BS46" s="46" t="str">
        <f t="shared" si="167"/>
        <v/>
      </c>
      <c r="BT46" s="46" t="str">
        <f t="shared" si="168"/>
        <v xml:space="preserve"> </v>
      </c>
      <c r="BU46" s="45"/>
      <c r="BV46" s="46">
        <f t="shared" si="169"/>
        <v>0</v>
      </c>
      <c r="BW46" s="46" t="str">
        <f>IF(OR(VALUE(U46)=0,BV46="",VALUE(U46)&gt;5,AND(VALUE(BV46)&gt;5,VALUE(BV46)&lt;16),AND(VALUE(BV46)&gt;65,VALUE(BV46)&lt;76),AND(VALUE(BV46)&gt;85,VALUE(BV46)&lt;96)),"",CONCATENATE(IF(VALUE(U46)=1,"un",IF(VALUE(U46)=2,"deux",IF(VALUE(U46)=3,"trois",IF(VALUE(U46)=4,"quatre",IF(VALUE(U46)=5,"cinq")))))," centime"))</f>
        <v/>
      </c>
      <c r="BX46" s="46" t="str">
        <f>IF(OR(BV46="",VALUE(U46)&lt;6,AND(VALUE(BV46)&gt;10,VALUE(BV46)&lt;17),BV46=76,BV46=96),"",CONCATENATE(IF(VALUE(U46)=6,"six",IF(VALUE(U46)=7,"sept",IF(VALUE(U46)=8,"huit",IF(VALUE(U46)=9,"neuf",IF(VALUE(BV46)=10,"dix")))))," centime"))</f>
        <v/>
      </c>
      <c r="BY46" s="46" t="str">
        <f>IF(OR(BV46="",VALUE(BV46)&lt;11,AND(VALUE(BV46)&gt;15,VALUE(BV46)&lt;71),AND(VALUE(BV46)&gt;75,VALUE(BV46)&lt;91),VALUE(BV46)&gt;95),"",CONCATENATE(IF(OR(VALUE(BV46)=91,VALUE(BV46)=71,VALUE(BV46)=11),"onze",IF(OR(VALUE(BV46)=92,VALUE(BV46)=72,VALUE(BV46)=12),"douze",IF(OR(VALUE(BV46)=93,VALUE(BV46)=73,VALUE(BV46)=13),"treize",IF(OR(BV46=94,BV46=74,BV46=14),"quatorze",IF(OR(BV46=95,BV46=75,BV46=15),"quinze")))))," centime"))</f>
        <v/>
      </c>
      <c r="BZ46" s="46" t="str">
        <f>IF(OR(BV46=16,BV46=76,BV46=96),"seize centime","")</f>
        <v/>
      </c>
      <c r="CA46" s="46" t="str">
        <f>CONCATENATE(" ",BW46,BX46,BY46,BZ46,IF(AND(VALUE(RIGHT(I46,2))&lt;&gt;0,VALUE(RIGHT(I46,1))=0),"centime",""),IF(VALUE(CONCATENATE(T46,U46))&gt;1,"s",""))</f>
        <v xml:space="preserve"> </v>
      </c>
      <c r="CB46" s="45"/>
      <c r="CC46" s="19" t="str">
        <f t="shared" si="170"/>
        <v xml:space="preserve">       zero euro  </v>
      </c>
      <c r="CD46" s="47" t="e">
        <f>#REF!*H46</f>
        <v>#REF!</v>
      </c>
    </row>
    <row r="47" spans="1:82" ht="11.25" x14ac:dyDescent="0.2">
      <c r="A47" s="23" t="s">
        <v>337</v>
      </c>
      <c r="B47" s="60">
        <v>1</v>
      </c>
      <c r="C47" s="60">
        <v>2</v>
      </c>
      <c r="D47" s="60">
        <v>2</v>
      </c>
      <c r="E47" s="49">
        <f>IF(G47="","",MAX(E$9:E46)+1)</f>
        <v>28</v>
      </c>
      <c r="F47" s="61" t="s">
        <v>352</v>
      </c>
      <c r="G47" s="62" t="s">
        <v>43</v>
      </c>
      <c r="H47" s="43">
        <v>0</v>
      </c>
      <c r="I47" s="44" t="str">
        <f t="shared" si="0"/>
        <v xml:space="preserve"> 0,00</v>
      </c>
      <c r="J47" s="44" t="str">
        <f t="shared" si="118"/>
        <v>0</v>
      </c>
      <c r="K47" s="44" t="str">
        <f t="shared" si="119"/>
        <v>0</v>
      </c>
      <c r="L47" s="44" t="str">
        <f t="shared" si="120"/>
        <v>0</v>
      </c>
      <c r="M47" s="44" t="str">
        <f t="shared" si="121"/>
        <v>0</v>
      </c>
      <c r="N47" s="44" t="str">
        <f t="shared" si="122"/>
        <v>0</v>
      </c>
      <c r="O47" s="44" t="str">
        <f t="shared" si="123"/>
        <v>0</v>
      </c>
      <c r="P47" s="44" t="str">
        <f t="shared" si="124"/>
        <v>0</v>
      </c>
      <c r="Q47" s="44" t="str">
        <f t="shared" si="125"/>
        <v>0</v>
      </c>
      <c r="R47" s="44" t="str">
        <f t="shared" si="126"/>
        <v>0</v>
      </c>
      <c r="S47" s="44" t="s">
        <v>12</v>
      </c>
      <c r="T47" s="44" t="str">
        <f t="shared" si="127"/>
        <v>0</v>
      </c>
      <c r="U47" s="44" t="str">
        <f t="shared" si="128"/>
        <v>0</v>
      </c>
      <c r="V47" s="45"/>
      <c r="W47" s="46" t="str">
        <f t="shared" si="129"/>
        <v/>
      </c>
      <c r="X47" s="46" t="str">
        <f t="shared" si="130"/>
        <v/>
      </c>
      <c r="Y47" s="46" t="str">
        <f t="shared" si="131"/>
        <v/>
      </c>
      <c r="Z47" s="45"/>
      <c r="AA47" s="46" t="str">
        <f t="shared" si="132"/>
        <v/>
      </c>
      <c r="AB47" s="46" t="str">
        <f t="shared" si="133"/>
        <v/>
      </c>
      <c r="AC47" s="46" t="str">
        <f t="shared" si="134"/>
        <v xml:space="preserve"> </v>
      </c>
      <c r="AD47" s="45"/>
      <c r="AE47" s="46">
        <f t="shared" si="135"/>
        <v>0</v>
      </c>
      <c r="AF47" s="46" t="str">
        <f t="shared" si="136"/>
        <v/>
      </c>
      <c r="AG47" s="46" t="str">
        <f t="shared" si="137"/>
        <v/>
      </c>
      <c r="AH47" s="46" t="str">
        <f t="shared" si="138"/>
        <v/>
      </c>
      <c r="AI47" s="46" t="str">
        <f t="shared" si="139"/>
        <v/>
      </c>
      <c r="AJ47" s="46" t="str">
        <f t="shared" si="140"/>
        <v xml:space="preserve"> </v>
      </c>
      <c r="AK47" s="45"/>
      <c r="AL47" s="46" t="str">
        <f t="shared" si="141"/>
        <v/>
      </c>
      <c r="AM47" s="46" t="str">
        <f t="shared" si="142"/>
        <v/>
      </c>
      <c r="AN47" s="46" t="str">
        <f t="shared" si="143"/>
        <v xml:space="preserve"> </v>
      </c>
      <c r="AO47" s="45"/>
      <c r="AP47" s="46" t="str">
        <f t="shared" si="144"/>
        <v/>
      </c>
      <c r="AQ47" s="46" t="str">
        <f t="shared" si="145"/>
        <v/>
      </c>
      <c r="AR47" s="46" t="str">
        <f t="shared" si="146"/>
        <v xml:space="preserve"> </v>
      </c>
      <c r="AS47" s="45"/>
      <c r="AT47" s="46">
        <f t="shared" si="147"/>
        <v>0</v>
      </c>
      <c r="AU47" s="46" t="str">
        <f t="shared" si="148"/>
        <v/>
      </c>
      <c r="AV47" s="46" t="str">
        <f t="shared" si="149"/>
        <v/>
      </c>
      <c r="AW47" s="46" t="str">
        <f t="shared" si="150"/>
        <v/>
      </c>
      <c r="AX47" s="46" t="str">
        <f t="shared" si="151"/>
        <v/>
      </c>
      <c r="AY47" s="46" t="str">
        <f t="shared" si="152"/>
        <v xml:space="preserve"> </v>
      </c>
      <c r="AZ47" s="45"/>
      <c r="BA47" s="46" t="str">
        <f t="shared" si="153"/>
        <v/>
      </c>
      <c r="BB47" s="46" t="str">
        <f t="shared" si="154"/>
        <v/>
      </c>
      <c r="BC47" s="46" t="str">
        <f t="shared" si="155"/>
        <v xml:space="preserve"> </v>
      </c>
      <c r="BD47" s="45"/>
      <c r="BE47" s="46" t="str">
        <f t="shared" si="156"/>
        <v/>
      </c>
      <c r="BF47" s="46" t="str">
        <f t="shared" si="157"/>
        <v/>
      </c>
      <c r="BG47" s="46" t="str">
        <f t="shared" si="158"/>
        <v xml:space="preserve"> </v>
      </c>
      <c r="BH47" s="45"/>
      <c r="BI47" s="46">
        <f t="shared" si="159"/>
        <v>0</v>
      </c>
      <c r="BJ47" s="46" t="str">
        <f t="shared" si="160"/>
        <v/>
      </c>
      <c r="BK47" s="46" t="str">
        <f t="shared" si="161"/>
        <v/>
      </c>
      <c r="BL47" s="46" t="str">
        <f t="shared" si="162"/>
        <v/>
      </c>
      <c r="BM47" s="46" t="str">
        <f t="shared" si="163"/>
        <v/>
      </c>
      <c r="BN47" s="46" t="str">
        <f t="shared" si="164"/>
        <v>zero euro</v>
      </c>
      <c r="BO47" s="45"/>
      <c r="BP47" s="46" t="str">
        <f t="shared" si="165"/>
        <v/>
      </c>
      <c r="BQ47" s="45"/>
      <c r="BR47" s="46" t="str">
        <f t="shared" si="166"/>
        <v/>
      </c>
      <c r="BS47" s="46" t="str">
        <f t="shared" si="167"/>
        <v/>
      </c>
      <c r="BT47" s="46" t="str">
        <f t="shared" si="168"/>
        <v xml:space="preserve"> </v>
      </c>
      <c r="BU47" s="45"/>
      <c r="BV47" s="46">
        <f t="shared" si="169"/>
        <v>0</v>
      </c>
      <c r="BW47" s="46" t="str">
        <f>IF(OR(VALUE(U47)=0,BV47="",VALUE(U47)&gt;5,AND(VALUE(BV47)&gt;5,VALUE(BV47)&lt;16),AND(VALUE(BV47)&gt;65,VALUE(BV47)&lt;76),AND(VALUE(BV47)&gt;85,VALUE(BV47)&lt;96)),"",CONCATENATE(IF(VALUE(U47)=1,"un",IF(VALUE(U47)=2,"deux",IF(VALUE(U47)=3,"trois",IF(VALUE(U47)=4,"quatre",IF(VALUE(U47)=5,"cinq")))))," centime"))</f>
        <v/>
      </c>
      <c r="BX47" s="46" t="str">
        <f>IF(OR(BV47="",VALUE(U47)&lt;6,AND(VALUE(BV47)&gt;10,VALUE(BV47)&lt;17),BV47=76,BV47=96),"",CONCATENATE(IF(VALUE(U47)=6,"six",IF(VALUE(U47)=7,"sept",IF(VALUE(U47)=8,"huit",IF(VALUE(U47)=9,"neuf",IF(VALUE(BV47)=10,"dix")))))," centime"))</f>
        <v/>
      </c>
      <c r="BY47" s="46" t="str">
        <f>IF(OR(BV47="",VALUE(BV47)&lt;11,AND(VALUE(BV47)&gt;15,VALUE(BV47)&lt;71),AND(VALUE(BV47)&gt;75,VALUE(BV47)&lt;91),VALUE(BV47)&gt;95),"",CONCATENATE(IF(OR(VALUE(BV47)=91,VALUE(BV47)=71,VALUE(BV47)=11),"onze",IF(OR(VALUE(BV47)=92,VALUE(BV47)=72,VALUE(BV47)=12),"douze",IF(OR(VALUE(BV47)=93,VALUE(BV47)=73,VALUE(BV47)=13),"treize",IF(OR(BV47=94,BV47=74,BV47=14),"quatorze",IF(OR(BV47=95,BV47=75,BV47=15),"quinze")))))," centime"))</f>
        <v/>
      </c>
      <c r="BZ47" s="46" t="str">
        <f>IF(OR(BV47=16,BV47=76,BV47=96),"seize centime","")</f>
        <v/>
      </c>
      <c r="CA47" s="46" t="str">
        <f>CONCATENATE(" ",BW47,BX47,BY47,BZ47,IF(AND(VALUE(RIGHT(I47,2))&lt;&gt;0,VALUE(RIGHT(I47,1))=0),"centime",""),IF(VALUE(CONCATENATE(T47,U47))&gt;1,"s",""))</f>
        <v xml:space="preserve"> </v>
      </c>
      <c r="CB47" s="45"/>
      <c r="CC47" s="19" t="str">
        <f t="shared" si="170"/>
        <v xml:space="preserve">       zero euro  </v>
      </c>
      <c r="CD47" s="47" t="e">
        <f>#REF!*H47</f>
        <v>#REF!</v>
      </c>
    </row>
    <row r="48" spans="1:82" ht="11.25" x14ac:dyDescent="0.2">
      <c r="A48" s="23" t="s">
        <v>337</v>
      </c>
      <c r="B48" s="60">
        <v>1</v>
      </c>
      <c r="C48" s="60">
        <v>2</v>
      </c>
      <c r="D48" s="60">
        <v>2</v>
      </c>
      <c r="E48" s="49">
        <f>IF(G48="","",MAX(E$9:E46)+1)</f>
        <v>28</v>
      </c>
      <c r="F48" s="61" t="s">
        <v>75</v>
      </c>
      <c r="G48" s="62" t="s">
        <v>43</v>
      </c>
      <c r="H48" s="43">
        <v>0</v>
      </c>
      <c r="I48" s="44" t="str">
        <f t="shared" si="0"/>
        <v xml:space="preserve"> 0,00</v>
      </c>
      <c r="J48" s="44" t="str">
        <f t="shared" si="118"/>
        <v>0</v>
      </c>
      <c r="K48" s="44" t="str">
        <f t="shared" si="119"/>
        <v>0</v>
      </c>
      <c r="L48" s="44" t="str">
        <f t="shared" si="120"/>
        <v>0</v>
      </c>
      <c r="M48" s="44" t="str">
        <f t="shared" si="121"/>
        <v>0</v>
      </c>
      <c r="N48" s="44" t="str">
        <f t="shared" si="122"/>
        <v>0</v>
      </c>
      <c r="O48" s="44" t="str">
        <f t="shared" si="123"/>
        <v>0</v>
      </c>
      <c r="P48" s="44" t="str">
        <f t="shared" si="124"/>
        <v>0</v>
      </c>
      <c r="Q48" s="44" t="str">
        <f t="shared" si="125"/>
        <v>0</v>
      </c>
      <c r="R48" s="44" t="str">
        <f t="shared" si="126"/>
        <v>0</v>
      </c>
      <c r="S48" s="44" t="s">
        <v>12</v>
      </c>
      <c r="T48" s="44" t="str">
        <f t="shared" si="127"/>
        <v>0</v>
      </c>
      <c r="U48" s="44" t="str">
        <f t="shared" si="128"/>
        <v>0</v>
      </c>
      <c r="V48" s="45"/>
      <c r="W48" s="46" t="str">
        <f t="shared" si="129"/>
        <v/>
      </c>
      <c r="X48" s="46" t="str">
        <f t="shared" si="130"/>
        <v/>
      </c>
      <c r="Y48" s="46" t="str">
        <f t="shared" si="131"/>
        <v/>
      </c>
      <c r="Z48" s="45"/>
      <c r="AA48" s="46" t="str">
        <f t="shared" si="132"/>
        <v/>
      </c>
      <c r="AB48" s="46" t="str">
        <f t="shared" si="133"/>
        <v/>
      </c>
      <c r="AC48" s="46" t="str">
        <f t="shared" si="134"/>
        <v xml:space="preserve"> </v>
      </c>
      <c r="AD48" s="45"/>
      <c r="AE48" s="46">
        <f t="shared" si="135"/>
        <v>0</v>
      </c>
      <c r="AF48" s="46" t="str">
        <f t="shared" si="136"/>
        <v/>
      </c>
      <c r="AG48" s="46" t="str">
        <f t="shared" si="137"/>
        <v/>
      </c>
      <c r="AH48" s="46" t="str">
        <f t="shared" si="138"/>
        <v/>
      </c>
      <c r="AI48" s="46" t="str">
        <f t="shared" si="139"/>
        <v/>
      </c>
      <c r="AJ48" s="46" t="str">
        <f t="shared" si="140"/>
        <v xml:space="preserve"> </v>
      </c>
      <c r="AK48" s="45"/>
      <c r="AL48" s="46" t="str">
        <f t="shared" si="141"/>
        <v/>
      </c>
      <c r="AM48" s="46" t="str">
        <f t="shared" si="142"/>
        <v/>
      </c>
      <c r="AN48" s="46" t="str">
        <f t="shared" si="143"/>
        <v xml:space="preserve"> </v>
      </c>
      <c r="AO48" s="45"/>
      <c r="AP48" s="46" t="str">
        <f t="shared" si="144"/>
        <v/>
      </c>
      <c r="AQ48" s="46" t="str">
        <f t="shared" si="145"/>
        <v/>
      </c>
      <c r="AR48" s="46" t="str">
        <f t="shared" si="146"/>
        <v xml:space="preserve"> </v>
      </c>
      <c r="AS48" s="45"/>
      <c r="AT48" s="46">
        <f t="shared" si="147"/>
        <v>0</v>
      </c>
      <c r="AU48" s="46" t="str">
        <f t="shared" si="148"/>
        <v/>
      </c>
      <c r="AV48" s="46" t="str">
        <f t="shared" si="149"/>
        <v/>
      </c>
      <c r="AW48" s="46" t="str">
        <f t="shared" si="150"/>
        <v/>
      </c>
      <c r="AX48" s="46" t="str">
        <f t="shared" si="151"/>
        <v/>
      </c>
      <c r="AY48" s="46" t="str">
        <f t="shared" si="152"/>
        <v xml:space="preserve"> </v>
      </c>
      <c r="AZ48" s="45"/>
      <c r="BA48" s="46" t="str">
        <f t="shared" si="153"/>
        <v/>
      </c>
      <c r="BB48" s="46" t="str">
        <f t="shared" si="154"/>
        <v/>
      </c>
      <c r="BC48" s="46" t="str">
        <f t="shared" si="155"/>
        <v xml:space="preserve"> </v>
      </c>
      <c r="BD48" s="45"/>
      <c r="BE48" s="46" t="str">
        <f t="shared" si="156"/>
        <v/>
      </c>
      <c r="BF48" s="46" t="str">
        <f t="shared" si="157"/>
        <v/>
      </c>
      <c r="BG48" s="46" t="str">
        <f t="shared" si="158"/>
        <v xml:space="preserve"> </v>
      </c>
      <c r="BH48" s="45"/>
      <c r="BI48" s="46">
        <f t="shared" si="159"/>
        <v>0</v>
      </c>
      <c r="BJ48" s="46" t="str">
        <f t="shared" si="160"/>
        <v/>
      </c>
      <c r="BK48" s="46" t="str">
        <f t="shared" si="161"/>
        <v/>
      </c>
      <c r="BL48" s="46" t="str">
        <f t="shared" si="162"/>
        <v/>
      </c>
      <c r="BM48" s="46" t="str">
        <f t="shared" si="163"/>
        <v/>
      </c>
      <c r="BN48" s="46" t="str">
        <f t="shared" si="164"/>
        <v>zero euro</v>
      </c>
      <c r="BO48" s="45"/>
      <c r="BP48" s="46" t="str">
        <f t="shared" si="165"/>
        <v/>
      </c>
      <c r="BQ48" s="45"/>
      <c r="BR48" s="46" t="str">
        <f t="shared" si="166"/>
        <v/>
      </c>
      <c r="BS48" s="46" t="str">
        <f t="shared" si="167"/>
        <v/>
      </c>
      <c r="BT48" s="46" t="str">
        <f t="shared" si="168"/>
        <v xml:space="preserve"> </v>
      </c>
      <c r="BU48" s="45"/>
      <c r="BV48" s="46">
        <f t="shared" si="169"/>
        <v>0</v>
      </c>
      <c r="BW48" s="46" t="str">
        <f>IF(OR(VALUE(U48)=0,BV48="",VALUE(U48)&gt;5,AND(VALUE(BV48)&gt;5,VALUE(BV48)&lt;16),AND(VALUE(BV48)&gt;65,VALUE(BV48)&lt;76),AND(VALUE(BV48)&gt;85,VALUE(BV48)&lt;96)),"",CONCATENATE(IF(VALUE(U48)=1,"un",IF(VALUE(U48)=2,"deux",IF(VALUE(U48)=3,"trois",IF(VALUE(U48)=4,"quatre",IF(VALUE(U48)=5,"cinq")))))," centime"))</f>
        <v/>
      </c>
      <c r="BX48" s="46" t="str">
        <f>IF(OR(BV48="",VALUE(U48)&lt;6,AND(VALUE(BV48)&gt;10,VALUE(BV48)&lt;17),BV48=76,BV48=96),"",CONCATENATE(IF(VALUE(U48)=6,"six",IF(VALUE(U48)=7,"sept",IF(VALUE(U48)=8,"huit",IF(VALUE(U48)=9,"neuf",IF(VALUE(BV48)=10,"dix")))))," centime"))</f>
        <v/>
      </c>
      <c r="BY48" s="46" t="str">
        <f>IF(OR(BV48="",VALUE(BV48)&lt;11,AND(VALUE(BV48)&gt;15,VALUE(BV48)&lt;71),AND(VALUE(BV48)&gt;75,VALUE(BV48)&lt;91),VALUE(BV48)&gt;95),"",CONCATENATE(IF(OR(VALUE(BV48)=91,VALUE(BV48)=71,VALUE(BV48)=11),"onze",IF(OR(VALUE(BV48)=92,VALUE(BV48)=72,VALUE(BV48)=12),"douze",IF(OR(VALUE(BV48)=93,VALUE(BV48)=73,VALUE(BV48)=13),"treize",IF(OR(BV48=94,BV48=74,BV48=14),"quatorze",IF(OR(BV48=95,BV48=75,BV48=15),"quinze")))))," centime"))</f>
        <v/>
      </c>
      <c r="BZ48" s="46" t="str">
        <f>IF(OR(BV48=16,BV48=76,BV48=96),"seize centime","")</f>
        <v/>
      </c>
      <c r="CA48" s="46" t="str">
        <f>CONCATENATE(" ",BW48,BX48,BY48,BZ48,IF(AND(VALUE(RIGHT(I48,2))&lt;&gt;0,VALUE(RIGHT(I48,1))=0),"centime",""),IF(VALUE(CONCATENATE(T48,U48))&gt;1,"s",""))</f>
        <v xml:space="preserve"> </v>
      </c>
      <c r="CB48" s="45"/>
      <c r="CC48" s="19" t="str">
        <f t="shared" si="170"/>
        <v xml:space="preserve">       zero euro  </v>
      </c>
      <c r="CD48" s="47" t="e">
        <f>#REF!*H48</f>
        <v>#REF!</v>
      </c>
    </row>
    <row r="49" spans="1:82" ht="15" customHeight="1" x14ac:dyDescent="0.2">
      <c r="A49" s="23" t="s">
        <v>337</v>
      </c>
      <c r="B49" s="56">
        <v>1</v>
      </c>
      <c r="C49" s="56">
        <v>2</v>
      </c>
      <c r="D49" s="56">
        <v>3</v>
      </c>
      <c r="E49" s="57" t="str">
        <f>IF(G49="","",MAX(E$9:E48)+1)</f>
        <v/>
      </c>
      <c r="F49" s="58" t="s">
        <v>29</v>
      </c>
      <c r="G49" s="59"/>
      <c r="H49" s="38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59"/>
      <c r="CD49" s="59"/>
    </row>
    <row r="50" spans="1:82" ht="11.25" x14ac:dyDescent="0.2">
      <c r="A50" s="23" t="s">
        <v>337</v>
      </c>
      <c r="B50" s="60">
        <v>1</v>
      </c>
      <c r="C50" s="60">
        <v>2</v>
      </c>
      <c r="D50" s="60">
        <v>3</v>
      </c>
      <c r="E50" s="49">
        <f>IF(G50="","",MAX(E$9:E49)+1)</f>
        <v>29</v>
      </c>
      <c r="F50" s="61" t="s">
        <v>34</v>
      </c>
      <c r="G50" s="48" t="s">
        <v>374</v>
      </c>
      <c r="H50" s="43">
        <v>0</v>
      </c>
      <c r="I50" s="44" t="str">
        <f t="shared" si="0"/>
        <v xml:space="preserve"> 0,00</v>
      </c>
      <c r="J50" s="44" t="str">
        <f t="shared" si="118"/>
        <v>0</v>
      </c>
      <c r="K50" s="44" t="str">
        <f t="shared" si="119"/>
        <v>0</v>
      </c>
      <c r="L50" s="44" t="str">
        <f t="shared" si="120"/>
        <v>0</v>
      </c>
      <c r="M50" s="44" t="str">
        <f t="shared" si="121"/>
        <v>0</v>
      </c>
      <c r="N50" s="44" t="str">
        <f t="shared" si="122"/>
        <v>0</v>
      </c>
      <c r="O50" s="44" t="str">
        <f t="shared" si="123"/>
        <v>0</v>
      </c>
      <c r="P50" s="44" t="str">
        <f t="shared" si="124"/>
        <v>0</v>
      </c>
      <c r="Q50" s="44" t="str">
        <f t="shared" si="125"/>
        <v>0</v>
      </c>
      <c r="R50" s="44" t="str">
        <f t="shared" si="126"/>
        <v>0</v>
      </c>
      <c r="S50" s="44" t="s">
        <v>12</v>
      </c>
      <c r="T50" s="44" t="str">
        <f t="shared" si="127"/>
        <v>0</v>
      </c>
      <c r="U50" s="44" t="str">
        <f t="shared" si="128"/>
        <v>0</v>
      </c>
      <c r="V50" s="45"/>
      <c r="W50" s="46" t="str">
        <f t="shared" si="129"/>
        <v/>
      </c>
      <c r="X50" s="46" t="str">
        <f t="shared" si="130"/>
        <v/>
      </c>
      <c r="Y50" s="46" t="str">
        <f t="shared" si="131"/>
        <v/>
      </c>
      <c r="Z50" s="45"/>
      <c r="AA50" s="46" t="str">
        <f t="shared" si="132"/>
        <v/>
      </c>
      <c r="AB50" s="46" t="str">
        <f t="shared" si="133"/>
        <v/>
      </c>
      <c r="AC50" s="46" t="str">
        <f t="shared" si="134"/>
        <v xml:space="preserve"> </v>
      </c>
      <c r="AD50" s="45"/>
      <c r="AE50" s="46">
        <f t="shared" si="135"/>
        <v>0</v>
      </c>
      <c r="AF50" s="46" t="str">
        <f t="shared" si="136"/>
        <v/>
      </c>
      <c r="AG50" s="46" t="str">
        <f t="shared" si="137"/>
        <v/>
      </c>
      <c r="AH50" s="46" t="str">
        <f t="shared" si="138"/>
        <v/>
      </c>
      <c r="AI50" s="46" t="str">
        <f t="shared" si="139"/>
        <v/>
      </c>
      <c r="AJ50" s="46" t="str">
        <f t="shared" si="140"/>
        <v xml:space="preserve"> </v>
      </c>
      <c r="AK50" s="45"/>
      <c r="AL50" s="46" t="str">
        <f t="shared" si="141"/>
        <v/>
      </c>
      <c r="AM50" s="46" t="str">
        <f t="shared" si="142"/>
        <v/>
      </c>
      <c r="AN50" s="46" t="str">
        <f t="shared" si="143"/>
        <v xml:space="preserve"> </v>
      </c>
      <c r="AO50" s="45"/>
      <c r="AP50" s="46" t="str">
        <f t="shared" si="144"/>
        <v/>
      </c>
      <c r="AQ50" s="46" t="str">
        <f t="shared" si="145"/>
        <v/>
      </c>
      <c r="AR50" s="46" t="str">
        <f t="shared" si="146"/>
        <v xml:space="preserve"> </v>
      </c>
      <c r="AS50" s="45"/>
      <c r="AT50" s="46">
        <f t="shared" si="147"/>
        <v>0</v>
      </c>
      <c r="AU50" s="46" t="str">
        <f t="shared" si="148"/>
        <v/>
      </c>
      <c r="AV50" s="46" t="str">
        <f t="shared" si="149"/>
        <v/>
      </c>
      <c r="AW50" s="46" t="str">
        <f t="shared" si="150"/>
        <v/>
      </c>
      <c r="AX50" s="46" t="str">
        <f t="shared" si="151"/>
        <v/>
      </c>
      <c r="AY50" s="46" t="str">
        <f t="shared" si="152"/>
        <v xml:space="preserve"> </v>
      </c>
      <c r="AZ50" s="45"/>
      <c r="BA50" s="46" t="str">
        <f t="shared" si="153"/>
        <v/>
      </c>
      <c r="BB50" s="46" t="str">
        <f t="shared" si="154"/>
        <v/>
      </c>
      <c r="BC50" s="46" t="str">
        <f t="shared" si="155"/>
        <v xml:space="preserve"> </v>
      </c>
      <c r="BD50" s="45"/>
      <c r="BE50" s="46" t="str">
        <f t="shared" si="156"/>
        <v/>
      </c>
      <c r="BF50" s="46" t="str">
        <f t="shared" si="157"/>
        <v/>
      </c>
      <c r="BG50" s="46" t="str">
        <f t="shared" si="158"/>
        <v xml:space="preserve"> </v>
      </c>
      <c r="BH50" s="45"/>
      <c r="BI50" s="46">
        <f t="shared" si="159"/>
        <v>0</v>
      </c>
      <c r="BJ50" s="46" t="str">
        <f t="shared" si="160"/>
        <v/>
      </c>
      <c r="BK50" s="46" t="str">
        <f t="shared" si="161"/>
        <v/>
      </c>
      <c r="BL50" s="46" t="str">
        <f t="shared" si="162"/>
        <v/>
      </c>
      <c r="BM50" s="46" t="str">
        <f t="shared" si="163"/>
        <v/>
      </c>
      <c r="BN50" s="46" t="str">
        <f t="shared" si="164"/>
        <v>zero euro</v>
      </c>
      <c r="BO50" s="45"/>
      <c r="BP50" s="46" t="str">
        <f t="shared" si="165"/>
        <v/>
      </c>
      <c r="BQ50" s="45"/>
      <c r="BR50" s="46" t="str">
        <f t="shared" si="166"/>
        <v/>
      </c>
      <c r="BS50" s="46" t="str">
        <f t="shared" si="167"/>
        <v/>
      </c>
      <c r="BT50" s="46" t="str">
        <f t="shared" si="168"/>
        <v xml:space="preserve"> </v>
      </c>
      <c r="BU50" s="45"/>
      <c r="BV50" s="46">
        <f t="shared" si="169"/>
        <v>0</v>
      </c>
      <c r="BW50" s="46" t="str">
        <f>IF(OR(VALUE(U50)=0,BV50="",VALUE(U50)&gt;5,AND(VALUE(BV50)&gt;5,VALUE(BV50)&lt;16),AND(VALUE(BV50)&gt;65,VALUE(BV50)&lt;76),AND(VALUE(BV50)&gt;85,VALUE(BV50)&lt;96)),"",CONCATENATE(IF(VALUE(U50)=1,"un",IF(VALUE(U50)=2,"deux",IF(VALUE(U50)=3,"trois",IF(VALUE(U50)=4,"quatre",IF(VALUE(U50)=5,"cinq")))))," centime"))</f>
        <v/>
      </c>
      <c r="BX50" s="46" t="str">
        <f>IF(OR(BV50="",VALUE(U50)&lt;6,AND(VALUE(BV50)&gt;10,VALUE(BV50)&lt;17),BV50=76,BV50=96),"",CONCATENATE(IF(VALUE(U50)=6,"six",IF(VALUE(U50)=7,"sept",IF(VALUE(U50)=8,"huit",IF(VALUE(U50)=9,"neuf",IF(VALUE(BV50)=10,"dix")))))," centime"))</f>
        <v/>
      </c>
      <c r="BY50" s="46" t="str">
        <f>IF(OR(BV50="",VALUE(BV50)&lt;11,AND(VALUE(BV50)&gt;15,VALUE(BV50)&lt;71),AND(VALUE(BV50)&gt;75,VALUE(BV50)&lt;91),VALUE(BV50)&gt;95),"",CONCATENATE(IF(OR(VALUE(BV50)=91,VALUE(BV50)=71,VALUE(BV50)=11),"onze",IF(OR(VALUE(BV50)=92,VALUE(BV50)=72,VALUE(BV50)=12),"douze",IF(OR(VALUE(BV50)=93,VALUE(BV50)=73,VALUE(BV50)=13),"treize",IF(OR(BV50=94,BV50=74,BV50=14),"quatorze",IF(OR(BV50=95,BV50=75,BV50=15),"quinze")))))," centime"))</f>
        <v/>
      </c>
      <c r="BZ50" s="46" t="str">
        <f>IF(OR(BV50=16,BV50=76,BV50=96),"seize centime","")</f>
        <v/>
      </c>
      <c r="CA50" s="46" t="str">
        <f>CONCATENATE(" ",BW50,BX50,BY50,BZ50,IF(AND(VALUE(RIGHT(I50,2))&lt;&gt;0,VALUE(RIGHT(I50,1))=0),"centime",""),IF(VALUE(CONCATENATE(T50,U50))&gt;1,"s",""))</f>
        <v xml:space="preserve"> </v>
      </c>
      <c r="CB50" s="45"/>
      <c r="CC50" s="19" t="str">
        <f t="shared" si="170"/>
        <v xml:space="preserve">       zero euro  </v>
      </c>
      <c r="CD50" s="47" t="e">
        <f>#REF!*H50</f>
        <v>#REF!</v>
      </c>
    </row>
    <row r="51" spans="1:82" ht="11.25" x14ac:dyDescent="0.2">
      <c r="A51" s="23" t="s">
        <v>337</v>
      </c>
      <c r="B51" s="60">
        <v>1</v>
      </c>
      <c r="C51" s="60">
        <v>2</v>
      </c>
      <c r="D51" s="60">
        <v>3</v>
      </c>
      <c r="E51" s="49">
        <f>IF(G51="","",MAX(E$9:E50)+1)</f>
        <v>30</v>
      </c>
      <c r="F51" s="61" t="s">
        <v>23</v>
      </c>
      <c r="G51" s="48" t="s">
        <v>374</v>
      </c>
      <c r="H51" s="43">
        <v>0</v>
      </c>
      <c r="I51" s="44" t="str">
        <f t="shared" si="0"/>
        <v xml:space="preserve"> 0,00</v>
      </c>
      <c r="J51" s="44" t="str">
        <f t="shared" si="118"/>
        <v>0</v>
      </c>
      <c r="K51" s="44" t="str">
        <f t="shared" si="119"/>
        <v>0</v>
      </c>
      <c r="L51" s="44" t="str">
        <f t="shared" si="120"/>
        <v>0</v>
      </c>
      <c r="M51" s="44" t="str">
        <f t="shared" si="121"/>
        <v>0</v>
      </c>
      <c r="N51" s="44" t="str">
        <f t="shared" si="122"/>
        <v>0</v>
      </c>
      <c r="O51" s="44" t="str">
        <f t="shared" si="123"/>
        <v>0</v>
      </c>
      <c r="P51" s="44" t="str">
        <f t="shared" si="124"/>
        <v>0</v>
      </c>
      <c r="Q51" s="44" t="str">
        <f t="shared" si="125"/>
        <v>0</v>
      </c>
      <c r="R51" s="44" t="str">
        <f t="shared" si="126"/>
        <v>0</v>
      </c>
      <c r="S51" s="44" t="s">
        <v>12</v>
      </c>
      <c r="T51" s="44" t="str">
        <f t="shared" si="127"/>
        <v>0</v>
      </c>
      <c r="U51" s="44" t="str">
        <f t="shared" si="128"/>
        <v>0</v>
      </c>
      <c r="V51" s="45"/>
      <c r="W51" s="46" t="str">
        <f t="shared" si="129"/>
        <v/>
      </c>
      <c r="X51" s="46" t="str">
        <f t="shared" si="130"/>
        <v/>
      </c>
      <c r="Y51" s="46" t="str">
        <f t="shared" si="131"/>
        <v/>
      </c>
      <c r="Z51" s="45"/>
      <c r="AA51" s="46" t="str">
        <f t="shared" si="132"/>
        <v/>
      </c>
      <c r="AB51" s="46" t="str">
        <f t="shared" si="133"/>
        <v/>
      </c>
      <c r="AC51" s="46" t="str">
        <f t="shared" si="134"/>
        <v xml:space="preserve"> </v>
      </c>
      <c r="AD51" s="45"/>
      <c r="AE51" s="46">
        <f t="shared" si="135"/>
        <v>0</v>
      </c>
      <c r="AF51" s="46" t="str">
        <f t="shared" si="136"/>
        <v/>
      </c>
      <c r="AG51" s="46" t="str">
        <f t="shared" si="137"/>
        <v/>
      </c>
      <c r="AH51" s="46" t="str">
        <f t="shared" si="138"/>
        <v/>
      </c>
      <c r="AI51" s="46" t="str">
        <f t="shared" si="139"/>
        <v/>
      </c>
      <c r="AJ51" s="46" t="str">
        <f t="shared" si="140"/>
        <v xml:space="preserve"> </v>
      </c>
      <c r="AK51" s="45"/>
      <c r="AL51" s="46" t="str">
        <f t="shared" si="141"/>
        <v/>
      </c>
      <c r="AM51" s="46" t="str">
        <f t="shared" si="142"/>
        <v/>
      </c>
      <c r="AN51" s="46" t="str">
        <f t="shared" si="143"/>
        <v xml:space="preserve"> </v>
      </c>
      <c r="AO51" s="45"/>
      <c r="AP51" s="46" t="str">
        <f t="shared" si="144"/>
        <v/>
      </c>
      <c r="AQ51" s="46" t="str">
        <f t="shared" si="145"/>
        <v/>
      </c>
      <c r="AR51" s="46" t="str">
        <f t="shared" si="146"/>
        <v xml:space="preserve"> </v>
      </c>
      <c r="AS51" s="45"/>
      <c r="AT51" s="46">
        <f t="shared" si="147"/>
        <v>0</v>
      </c>
      <c r="AU51" s="46" t="str">
        <f t="shared" si="148"/>
        <v/>
      </c>
      <c r="AV51" s="46" t="str">
        <f t="shared" si="149"/>
        <v/>
      </c>
      <c r="AW51" s="46" t="str">
        <f t="shared" si="150"/>
        <v/>
      </c>
      <c r="AX51" s="46" t="str">
        <f t="shared" si="151"/>
        <v/>
      </c>
      <c r="AY51" s="46" t="str">
        <f t="shared" si="152"/>
        <v xml:space="preserve"> </v>
      </c>
      <c r="AZ51" s="45"/>
      <c r="BA51" s="46" t="str">
        <f t="shared" si="153"/>
        <v/>
      </c>
      <c r="BB51" s="46" t="str">
        <f t="shared" si="154"/>
        <v/>
      </c>
      <c r="BC51" s="46" t="str">
        <f t="shared" si="155"/>
        <v xml:space="preserve"> </v>
      </c>
      <c r="BD51" s="45"/>
      <c r="BE51" s="46" t="str">
        <f t="shared" si="156"/>
        <v/>
      </c>
      <c r="BF51" s="46" t="str">
        <f t="shared" si="157"/>
        <v/>
      </c>
      <c r="BG51" s="46" t="str">
        <f t="shared" si="158"/>
        <v xml:space="preserve"> </v>
      </c>
      <c r="BH51" s="45"/>
      <c r="BI51" s="46">
        <f t="shared" si="159"/>
        <v>0</v>
      </c>
      <c r="BJ51" s="46" t="str">
        <f t="shared" si="160"/>
        <v/>
      </c>
      <c r="BK51" s="46" t="str">
        <f t="shared" si="161"/>
        <v/>
      </c>
      <c r="BL51" s="46" t="str">
        <f t="shared" si="162"/>
        <v/>
      </c>
      <c r="BM51" s="46" t="str">
        <f t="shared" si="163"/>
        <v/>
      </c>
      <c r="BN51" s="46" t="str">
        <f t="shared" si="164"/>
        <v>zero euro</v>
      </c>
      <c r="BO51" s="45"/>
      <c r="BP51" s="46" t="str">
        <f t="shared" si="165"/>
        <v/>
      </c>
      <c r="BQ51" s="45"/>
      <c r="BR51" s="46" t="str">
        <f t="shared" si="166"/>
        <v/>
      </c>
      <c r="BS51" s="46" t="str">
        <f t="shared" si="167"/>
        <v/>
      </c>
      <c r="BT51" s="46" t="str">
        <f t="shared" si="168"/>
        <v xml:space="preserve"> </v>
      </c>
      <c r="BU51" s="45"/>
      <c r="BV51" s="46">
        <f t="shared" si="169"/>
        <v>0</v>
      </c>
      <c r="BW51" s="46" t="str">
        <f>IF(OR(VALUE(U51)=0,BV51="",VALUE(U51)&gt;5,AND(VALUE(BV51)&gt;5,VALUE(BV51)&lt;16),AND(VALUE(BV51)&gt;65,VALUE(BV51)&lt;76),AND(VALUE(BV51)&gt;85,VALUE(BV51)&lt;96)),"",CONCATENATE(IF(VALUE(U51)=1,"un",IF(VALUE(U51)=2,"deux",IF(VALUE(U51)=3,"trois",IF(VALUE(U51)=4,"quatre",IF(VALUE(U51)=5,"cinq")))))," centime"))</f>
        <v/>
      </c>
      <c r="BX51" s="46" t="str">
        <f>IF(OR(BV51="",VALUE(U51)&lt;6,AND(VALUE(BV51)&gt;10,VALUE(BV51)&lt;17),BV51=76,BV51=96),"",CONCATENATE(IF(VALUE(U51)=6,"six",IF(VALUE(U51)=7,"sept",IF(VALUE(U51)=8,"huit",IF(VALUE(U51)=9,"neuf",IF(VALUE(BV51)=10,"dix")))))," centime"))</f>
        <v/>
      </c>
      <c r="BY51" s="46" t="str">
        <f>IF(OR(BV51="",VALUE(BV51)&lt;11,AND(VALUE(BV51)&gt;15,VALUE(BV51)&lt;71),AND(VALUE(BV51)&gt;75,VALUE(BV51)&lt;91),VALUE(BV51)&gt;95),"",CONCATENATE(IF(OR(VALUE(BV51)=91,VALUE(BV51)=71,VALUE(BV51)=11),"onze",IF(OR(VALUE(BV51)=92,VALUE(BV51)=72,VALUE(BV51)=12),"douze",IF(OR(VALUE(BV51)=93,VALUE(BV51)=73,VALUE(BV51)=13),"treize",IF(OR(BV51=94,BV51=74,BV51=14),"quatorze",IF(OR(BV51=95,BV51=75,BV51=15),"quinze")))))," centime"))</f>
        <v/>
      </c>
      <c r="BZ51" s="46" t="str">
        <f>IF(OR(BV51=16,BV51=76,BV51=96),"seize centime","")</f>
        <v/>
      </c>
      <c r="CA51" s="46" t="str">
        <f>CONCATENATE(" ",BW51,BX51,BY51,BZ51,IF(AND(VALUE(RIGHT(I51,2))&lt;&gt;0,VALUE(RIGHT(I51,1))=0),"centime",""),IF(VALUE(CONCATENATE(T51,U51))&gt;1,"s",""))</f>
        <v xml:space="preserve"> </v>
      </c>
      <c r="CB51" s="45"/>
      <c r="CC51" s="19" t="str">
        <f t="shared" si="170"/>
        <v xml:space="preserve">       zero euro  </v>
      </c>
      <c r="CD51" s="47" t="e">
        <f>#REF!*H51</f>
        <v>#REF!</v>
      </c>
    </row>
    <row r="52" spans="1:82" ht="11.25" x14ac:dyDescent="0.2">
      <c r="A52" s="23" t="s">
        <v>337</v>
      </c>
      <c r="B52" s="60">
        <v>1</v>
      </c>
      <c r="C52" s="60">
        <v>2</v>
      </c>
      <c r="D52" s="60">
        <v>3</v>
      </c>
      <c r="E52" s="49">
        <f>IF(G52="","",MAX(E$9:E51)+1)</f>
        <v>31</v>
      </c>
      <c r="F52" s="61" t="s">
        <v>30</v>
      </c>
      <c r="G52" s="48" t="s">
        <v>374</v>
      </c>
      <c r="H52" s="43">
        <v>0</v>
      </c>
      <c r="I52" s="44" t="str">
        <f t="shared" si="0"/>
        <v xml:space="preserve"> 0,00</v>
      </c>
      <c r="J52" s="44" t="str">
        <f t="shared" si="118"/>
        <v>0</v>
      </c>
      <c r="K52" s="44" t="str">
        <f t="shared" si="119"/>
        <v>0</v>
      </c>
      <c r="L52" s="44" t="str">
        <f t="shared" si="120"/>
        <v>0</v>
      </c>
      <c r="M52" s="44" t="str">
        <f t="shared" si="121"/>
        <v>0</v>
      </c>
      <c r="N52" s="44" t="str">
        <f t="shared" si="122"/>
        <v>0</v>
      </c>
      <c r="O52" s="44" t="str">
        <f t="shared" si="123"/>
        <v>0</v>
      </c>
      <c r="P52" s="44" t="str">
        <f t="shared" si="124"/>
        <v>0</v>
      </c>
      <c r="Q52" s="44" t="str">
        <f t="shared" si="125"/>
        <v>0</v>
      </c>
      <c r="R52" s="44" t="str">
        <f t="shared" si="126"/>
        <v>0</v>
      </c>
      <c r="S52" s="44" t="s">
        <v>12</v>
      </c>
      <c r="T52" s="44" t="str">
        <f t="shared" si="127"/>
        <v>0</v>
      </c>
      <c r="U52" s="44" t="str">
        <f t="shared" si="128"/>
        <v>0</v>
      </c>
      <c r="V52" s="45"/>
      <c r="W52" s="46" t="str">
        <f t="shared" si="129"/>
        <v/>
      </c>
      <c r="X52" s="46" t="str">
        <f t="shared" si="130"/>
        <v/>
      </c>
      <c r="Y52" s="46" t="str">
        <f t="shared" si="131"/>
        <v/>
      </c>
      <c r="Z52" s="45"/>
      <c r="AA52" s="46" t="str">
        <f t="shared" si="132"/>
        <v/>
      </c>
      <c r="AB52" s="46" t="str">
        <f t="shared" si="133"/>
        <v/>
      </c>
      <c r="AC52" s="46" t="str">
        <f t="shared" si="134"/>
        <v xml:space="preserve"> </v>
      </c>
      <c r="AD52" s="45"/>
      <c r="AE52" s="46">
        <f t="shared" si="135"/>
        <v>0</v>
      </c>
      <c r="AF52" s="46" t="str">
        <f t="shared" si="136"/>
        <v/>
      </c>
      <c r="AG52" s="46" t="str">
        <f t="shared" si="137"/>
        <v/>
      </c>
      <c r="AH52" s="46" t="str">
        <f t="shared" si="138"/>
        <v/>
      </c>
      <c r="AI52" s="46" t="str">
        <f t="shared" si="139"/>
        <v/>
      </c>
      <c r="AJ52" s="46" t="str">
        <f t="shared" si="140"/>
        <v xml:space="preserve"> </v>
      </c>
      <c r="AK52" s="45"/>
      <c r="AL52" s="46" t="str">
        <f t="shared" si="141"/>
        <v/>
      </c>
      <c r="AM52" s="46" t="str">
        <f t="shared" si="142"/>
        <v/>
      </c>
      <c r="AN52" s="46" t="str">
        <f t="shared" si="143"/>
        <v xml:space="preserve"> </v>
      </c>
      <c r="AO52" s="45"/>
      <c r="AP52" s="46" t="str">
        <f t="shared" si="144"/>
        <v/>
      </c>
      <c r="AQ52" s="46" t="str">
        <f t="shared" si="145"/>
        <v/>
      </c>
      <c r="AR52" s="46" t="str">
        <f t="shared" si="146"/>
        <v xml:space="preserve"> </v>
      </c>
      <c r="AS52" s="45"/>
      <c r="AT52" s="46">
        <f t="shared" si="147"/>
        <v>0</v>
      </c>
      <c r="AU52" s="46" t="str">
        <f t="shared" si="148"/>
        <v/>
      </c>
      <c r="AV52" s="46" t="str">
        <f t="shared" si="149"/>
        <v/>
      </c>
      <c r="AW52" s="46" t="str">
        <f t="shared" si="150"/>
        <v/>
      </c>
      <c r="AX52" s="46" t="str">
        <f t="shared" si="151"/>
        <v/>
      </c>
      <c r="AY52" s="46" t="str">
        <f t="shared" si="152"/>
        <v xml:space="preserve"> </v>
      </c>
      <c r="AZ52" s="45"/>
      <c r="BA52" s="46" t="str">
        <f t="shared" si="153"/>
        <v/>
      </c>
      <c r="BB52" s="46" t="str">
        <f t="shared" si="154"/>
        <v/>
      </c>
      <c r="BC52" s="46" t="str">
        <f t="shared" si="155"/>
        <v xml:space="preserve"> </v>
      </c>
      <c r="BD52" s="45"/>
      <c r="BE52" s="46" t="str">
        <f t="shared" si="156"/>
        <v/>
      </c>
      <c r="BF52" s="46" t="str">
        <f t="shared" si="157"/>
        <v/>
      </c>
      <c r="BG52" s="46" t="str">
        <f t="shared" si="158"/>
        <v xml:space="preserve"> </v>
      </c>
      <c r="BH52" s="45"/>
      <c r="BI52" s="46">
        <f t="shared" si="159"/>
        <v>0</v>
      </c>
      <c r="BJ52" s="46" t="str">
        <f t="shared" si="160"/>
        <v/>
      </c>
      <c r="BK52" s="46" t="str">
        <f t="shared" si="161"/>
        <v/>
      </c>
      <c r="BL52" s="46" t="str">
        <f t="shared" si="162"/>
        <v/>
      </c>
      <c r="BM52" s="46" t="str">
        <f t="shared" si="163"/>
        <v/>
      </c>
      <c r="BN52" s="46" t="str">
        <f t="shared" si="164"/>
        <v>zero euro</v>
      </c>
      <c r="BO52" s="45"/>
      <c r="BP52" s="46" t="str">
        <f t="shared" si="165"/>
        <v/>
      </c>
      <c r="BQ52" s="45"/>
      <c r="BR52" s="46" t="str">
        <f t="shared" si="166"/>
        <v/>
      </c>
      <c r="BS52" s="46" t="str">
        <f t="shared" si="167"/>
        <v/>
      </c>
      <c r="BT52" s="46" t="str">
        <f t="shared" si="168"/>
        <v xml:space="preserve"> </v>
      </c>
      <c r="BU52" s="45"/>
      <c r="BV52" s="46">
        <f t="shared" si="169"/>
        <v>0</v>
      </c>
      <c r="BW52" s="46" t="str">
        <f>IF(OR(VALUE(U52)=0,BV52="",VALUE(U52)&gt;5,AND(VALUE(BV52)&gt;5,VALUE(BV52)&lt;16),AND(VALUE(BV52)&gt;65,VALUE(BV52)&lt;76),AND(VALUE(BV52)&gt;85,VALUE(BV52)&lt;96)),"",CONCATENATE(IF(VALUE(U52)=1,"un",IF(VALUE(U52)=2,"deux",IF(VALUE(U52)=3,"trois",IF(VALUE(U52)=4,"quatre",IF(VALUE(U52)=5,"cinq")))))," centime"))</f>
        <v/>
      </c>
      <c r="BX52" s="46" t="str">
        <f>IF(OR(BV52="",VALUE(U52)&lt;6,AND(VALUE(BV52)&gt;10,VALUE(BV52)&lt;17),BV52=76,BV52=96),"",CONCATENATE(IF(VALUE(U52)=6,"six",IF(VALUE(U52)=7,"sept",IF(VALUE(U52)=8,"huit",IF(VALUE(U52)=9,"neuf",IF(VALUE(BV52)=10,"dix")))))," centime"))</f>
        <v/>
      </c>
      <c r="BY52" s="46" t="str">
        <f>IF(OR(BV52="",VALUE(BV52)&lt;11,AND(VALUE(BV52)&gt;15,VALUE(BV52)&lt;71),AND(VALUE(BV52)&gt;75,VALUE(BV52)&lt;91),VALUE(BV52)&gt;95),"",CONCATENATE(IF(OR(VALUE(BV52)=91,VALUE(BV52)=71,VALUE(BV52)=11),"onze",IF(OR(VALUE(BV52)=92,VALUE(BV52)=72,VALUE(BV52)=12),"douze",IF(OR(VALUE(BV52)=93,VALUE(BV52)=73,VALUE(BV52)=13),"treize",IF(OR(BV52=94,BV52=74,BV52=14),"quatorze",IF(OR(BV52=95,BV52=75,BV52=15),"quinze")))))," centime"))</f>
        <v/>
      </c>
      <c r="BZ52" s="46" t="str">
        <f>IF(OR(BV52=16,BV52=76,BV52=96),"seize centime","")</f>
        <v/>
      </c>
      <c r="CA52" s="46" t="str">
        <f>CONCATENATE(" ",BW52,BX52,BY52,BZ52,IF(AND(VALUE(RIGHT(I52,2))&lt;&gt;0,VALUE(RIGHT(I52,1))=0),"centime",""),IF(VALUE(CONCATENATE(T52,U52))&gt;1,"s",""))</f>
        <v xml:space="preserve"> </v>
      </c>
      <c r="CB52" s="45"/>
      <c r="CC52" s="19" t="str">
        <f t="shared" si="170"/>
        <v xml:space="preserve">       zero euro  </v>
      </c>
      <c r="CD52" s="47" t="e">
        <f>#REF!*H52</f>
        <v>#REF!</v>
      </c>
    </row>
    <row r="53" spans="1:82" ht="15" customHeight="1" x14ac:dyDescent="0.2">
      <c r="A53" s="23" t="s">
        <v>337</v>
      </c>
      <c r="B53" s="29">
        <v>1</v>
      </c>
      <c r="C53" s="29">
        <v>3</v>
      </c>
      <c r="D53" s="29"/>
      <c r="E53" s="30" t="str">
        <f>IF(G53="","",MAX(E$9:E52)+1)</f>
        <v/>
      </c>
      <c r="F53" s="31" t="s">
        <v>35</v>
      </c>
      <c r="G53" s="32"/>
      <c r="H53" s="52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4"/>
      <c r="CA53" s="54"/>
      <c r="CB53" s="54"/>
      <c r="CC53" s="55"/>
      <c r="CD53" s="55"/>
    </row>
    <row r="54" spans="1:82" ht="15" customHeight="1" x14ac:dyDescent="0.2">
      <c r="A54" s="23" t="s">
        <v>337</v>
      </c>
      <c r="B54" s="56">
        <v>1</v>
      </c>
      <c r="C54" s="56">
        <v>3</v>
      </c>
      <c r="D54" s="56">
        <v>1</v>
      </c>
      <c r="E54" s="57" t="str">
        <f>IF(G54="","",MAX(E$9:E53)+1)</f>
        <v/>
      </c>
      <c r="F54" s="58" t="s">
        <v>31</v>
      </c>
      <c r="G54" s="59"/>
      <c r="H54" s="38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59"/>
      <c r="CD54" s="59"/>
    </row>
    <row r="55" spans="1:82" ht="11.25" x14ac:dyDescent="0.2">
      <c r="A55" s="23" t="s">
        <v>337</v>
      </c>
      <c r="B55" s="60">
        <v>1</v>
      </c>
      <c r="C55" s="60">
        <v>3</v>
      </c>
      <c r="D55" s="60">
        <v>1</v>
      </c>
      <c r="E55" s="49">
        <f>IF(G55="","",MAX(E$9:E54)+1)</f>
        <v>32</v>
      </c>
      <c r="F55" s="63" t="s">
        <v>76</v>
      </c>
      <c r="G55" s="19" t="s">
        <v>28</v>
      </c>
      <c r="H55" s="43">
        <v>0</v>
      </c>
      <c r="I55" s="44" t="str">
        <f t="shared" ref="I55:I56" si="186">IF(H55=INT(H55),CONCATENATE(" ",H55,",00"),IF(INT(H55*10)=H55*10,CONCATENATE(" ",H55,"0"),CONCATENATE(" ",H55)))</f>
        <v xml:space="preserve"> 0,00</v>
      </c>
      <c r="J55" s="44" t="str">
        <f t="shared" ref="J55:J56" si="187">IF(H55&gt;=100000000,MID(RIGHT(I55,12),1,1),"0")</f>
        <v>0</v>
      </c>
      <c r="K55" s="44" t="str">
        <f t="shared" ref="K55:K56" si="188">IF(H55&gt;=10000000,MID(RIGHT(I55,11),1,1),"0")</f>
        <v>0</v>
      </c>
      <c r="L55" s="44" t="str">
        <f t="shared" ref="L55:L56" si="189">IF(H55&gt;=1000000,MID(RIGHT(I55,10),1,1),"0")</f>
        <v>0</v>
      </c>
      <c r="M55" s="44" t="str">
        <f t="shared" ref="M55:M56" si="190">IF(H55&gt;=100000,MID(RIGHT(I55,9),1,1),"0")</f>
        <v>0</v>
      </c>
      <c r="N55" s="44" t="str">
        <f t="shared" ref="N55:N56" si="191">IF(H55&gt;=10000,MID(RIGHT(I55,8),1,1),"0")</f>
        <v>0</v>
      </c>
      <c r="O55" s="44" t="str">
        <f t="shared" ref="O55:O56" si="192">IF(H55&gt;=1000,MID(RIGHT(I55,7),1,1),"0")</f>
        <v>0</v>
      </c>
      <c r="P55" s="44" t="str">
        <f t="shared" ref="P55:P56" si="193">IF(H55&gt;=100,MID(RIGHT(I55,6),1,1),"0")</f>
        <v>0</v>
      </c>
      <c r="Q55" s="44" t="str">
        <f t="shared" ref="Q55:Q56" si="194">IF(H55&gt;=10,MID(RIGHT(I55,5),1,1),"0")</f>
        <v>0</v>
      </c>
      <c r="R55" s="44" t="str">
        <f t="shared" ref="R55:R56" si="195">IF(H55&gt;=0,MID(RIGHT(I55,4),1,1),"0")</f>
        <v>0</v>
      </c>
      <c r="S55" s="44" t="s">
        <v>12</v>
      </c>
      <c r="T55" s="44" t="str">
        <f t="shared" ref="T55:T56" si="196">IF(INT(H55)&lt;&gt;H55,MID(RIGHT(I55,2),1,1),"0")</f>
        <v>0</v>
      </c>
      <c r="U55" s="44" t="str">
        <f t="shared" ref="U55:U56" si="197">IF(INT(H55*10)&lt;&gt;H55*10,RIGHT(I55,1),"0")</f>
        <v>0</v>
      </c>
      <c r="V55" s="45"/>
      <c r="W55" s="46" t="str">
        <f t="shared" ref="W55:W56" si="198">IF(OR(VALUE(J55)=0,VALUE(J55)&gt;5),"",CONCATENATE(IF(VALUE(J55)=1,"",IF(VALUE(J55)=2,"deux ",IF(VALUE(J55)=3,"trois ",IF(VALUE(J55)=4,"quatre ",IF(VALUE(J55)=5,"cinq "))))),"cent"))</f>
        <v/>
      </c>
      <c r="X55" s="46" t="str">
        <f t="shared" ref="X55:X56" si="199">IF(OR(J55="",VALUE(J55)&lt;6),"",CONCATENATE(IF(VALUE(J55)=6,"six ",IF(VALUE(J55)=7,"sept ",IF(VALUE(J55)=8,"huit ",IF(VALUE(J55)=9,"neuf ")))),"cent"))</f>
        <v/>
      </c>
      <c r="Y55" s="46" t="str">
        <f t="shared" ref="Y55:Y56" si="200">CONCATENATE(W55,X55)</f>
        <v/>
      </c>
      <c r="Z55" s="45"/>
      <c r="AA55" s="46" t="str">
        <f t="shared" ref="AA55:AA56" si="201">IF(OR(K55="",VALUE(K55)=0,VALUE(K55)&gt;5,AND(VALUE(AE55)&gt;10,VALUE(AE55)&lt;17)),"",IF(OR(VALUE(AE55)=10,AND(VALUE(AE55)&gt;16,VALUE(AE55)&lt;20)),"dix",IF(VALUE(K55)=2,"vingt",IF(VALUE(K55)=3,"trente",IF(VALUE(K55)=4,"quarante",IF(VALUE(K55)=5,"cinquante"))))))</f>
        <v/>
      </c>
      <c r="AB55" s="46" t="str">
        <f t="shared" ref="AB55:AB56" si="202">IF(OR(K55="",VALUE(K55)&lt;6),"",IF(AND(VALUE(K55)=7,OR(VALUE(L55)=0,AE55&gt;76)),"soixante dix",IF(OR(VALUE(K55)=6,VALUE(K55)=7),"soixante",IF(AND(VALUE(K55)=9,OR(VALUE(L55)=0,VALUE(AE55)&gt;96)),"quatre vingt dix",IF(OR(VALUE(K55)=8,VALUE(K55)=9),"quatre vingt")))))</f>
        <v/>
      </c>
      <c r="AC55" s="46" t="str">
        <f t="shared" ref="AC55:AC56" si="203">CONCATENATE(" ",AA55,AB55,IF(OR(VALUE(L55)&lt;&gt;1,VALUE(K55)=0,VALUE(K55)=1,VALUE(K55)=8,VALUE(K55)=9),""," et"))</f>
        <v xml:space="preserve"> </v>
      </c>
      <c r="AD55" s="45"/>
      <c r="AE55" s="46">
        <f t="shared" ref="AE55:AE56" si="204">VALUE(CONCATENATE(K55,L55))</f>
        <v>0</v>
      </c>
      <c r="AF55" s="46" t="str">
        <f t="shared" ref="AF55:AF56" si="205">IF(OR(VALUE(L55)=0,AE55="",VALUE(L55)&gt;5,AND(VALUE(AE55)&gt;5,VALUE(AE55)&lt;16),AND(VALUE(AE55)&gt;65,VALUE(AE55)&lt;76),AND(VALUE(AE55)&gt;85,VALUE(AE55)&lt;96)),"",CONCATENATE(IF(VALUE(L55)=1,"un",IF(VALUE(L55)=2,"deux",IF(VALUE(L55)=3,"trois",IF(VALUE(L55)=4,"quatre",IF(VALUE(L55)=5,"cinq")))))," million"))</f>
        <v/>
      </c>
      <c r="AG55" s="46" t="str">
        <f t="shared" ref="AG55:AG56" si="206">IF(OR(AE55="",VALUE(L55)&lt;6,AND(VALUE(AE55)&gt;10,VALUE(AE55)&lt;17),AE55=76,AE55=96),"",CONCATENATE(IF(VALUE(L55)=6,"six",IF(VALUE(L55)=7,"sept",IF(VALUE(L55)=8,"huit",IF(VALUE(L55)=9,"neuf",IF(VALUE(AE55)=10,"dix")))))," million"))</f>
        <v/>
      </c>
      <c r="AH55" s="46" t="str">
        <f t="shared" ref="AH55:AH56" si="207">IF(OR(AE55="",VALUE(AE55)&lt;11,AND(VALUE(AE55)&gt;15,VALUE(AE55)&lt;71),AND(VALUE(AE55)&gt;75,VALUE(AE55)&lt;91),VALUE(AE55)&gt;95),"",CONCATENATE(IF(OR(VALUE(AE55)=91,VALUE(AE55)=71,VALUE(AE55)=11),"onze",IF(OR(VALUE(AE55)=92,VALUE(AE55)=72,VALUE(AE55)=12),"douze",IF(OR(VALUE(AE55)=93,VALUE(AE55)=73,VALUE(AE55)=13),"treize",IF(OR(AE55=94,AE55=74,AE55=14),"quatorze",IF(OR(AE55=95,AE55=75,AE55=15),"quinze")))))," million"))</f>
        <v/>
      </c>
      <c r="AI55" s="46" t="str">
        <f t="shared" ref="AI55:AI56" si="208">IF(OR(AE55=16,AE55=76,AE55=96),"seize million","")</f>
        <v/>
      </c>
      <c r="AJ55" s="46" t="str">
        <f t="shared" ref="AJ55:AJ56" si="209">CONCATENATE(" ",AF55,AG55,AH55,AI55,IF(VALUE(CONCATENATE(J55,K55,L55))=0,"",IF(VALUE(L55)=0,"million","")),IF(AND(VALUE(CONCATENATE(J55,K55,L55))&gt;1,VALUE(CONCATENATE(M55,N55,O55,P55,Q55,R55))=0),"s",""))</f>
        <v xml:space="preserve"> </v>
      </c>
      <c r="AK55" s="45"/>
      <c r="AL55" s="46" t="str">
        <f t="shared" ref="AL55:AL56" si="210">IF(OR(VALUE(M55)=0,VALUE(M55)&gt;5),"",CONCATENATE(IF(VALUE(M55)=1,"",IF(VALUE(M55)=2,"deux ",IF(VALUE(M55)=3,"trois ",IF(VALUE(M55)=4,"quatre ",IF(VALUE(M55)=5,"cinq "))))),"cent"))</f>
        <v/>
      </c>
      <c r="AM55" s="46" t="str">
        <f t="shared" ref="AM55:AM56" si="211">IF(OR(M55="",VALUE(M55)&lt;6),"",CONCATENATE(IF(VALUE(M55)=6,"six ",IF(VALUE(M55)=7,"sept ",IF(VALUE(M55)=8,"huit ",IF(VALUE(M55)=9,"neuf ")))),"cent"))</f>
        <v/>
      </c>
      <c r="AN55" s="46" t="str">
        <f t="shared" ref="AN55:AN56" si="212">CONCATENATE(" ",AL55,AM55)</f>
        <v xml:space="preserve"> </v>
      </c>
      <c r="AO55" s="45"/>
      <c r="AP55" s="46" t="str">
        <f t="shared" ref="AP55:AP56" si="213">IF(OR(N55="",VALUE(N55)=0,VALUE(N55)&gt;5,AND(VALUE(AT55)&gt;10,VALUE(AT55)&lt;17)),"",IF(OR(VALUE(AT55)=10,AND(VALUE(AT55)&gt;16,VALUE(AT55)&lt;20)),"dix",IF(VALUE(N55)=2,"vingt",IF(VALUE(N55)=3,"trente",IF(VALUE(N55)=4,"quarante",IF(VALUE(N55)=5,"cinquante"))))))</f>
        <v/>
      </c>
      <c r="AQ55" s="46" t="str">
        <f t="shared" ref="AQ55:AQ56" si="214">IF(OR(N55="",VALUE(N55)&lt;6),"",IF(AND(VALUE(N55)=7,OR(VALUE(O55)=0,AT55&gt;76)),"soixante dix",IF(OR(VALUE(N55)=6,VALUE(N55)=7),"soixante",IF(AND(VALUE(N55)=9,OR(VALUE(O55)=0,VALUE(AT55)&gt;96)),"quatre vingt dix",IF(OR(VALUE(N55)=8,VALUE(N55)=9),"quatre vingt")))))</f>
        <v/>
      </c>
      <c r="AR55" s="46" t="str">
        <f t="shared" ref="AR55:AR56" si="215">CONCATENATE(" ",AP55,AQ55,IF(OR(VALUE(O55)&lt;&gt;1,VALUE(N55)=0,VALUE(N55)=1,VALUE(N55)=8,VALUE(N55)=9),""," et"))</f>
        <v xml:space="preserve"> </v>
      </c>
      <c r="AS55" s="45"/>
      <c r="AT55" s="46">
        <f t="shared" ref="AT55:AT56" si="216">VALUE(CONCATENATE(N55,O55))</f>
        <v>0</v>
      </c>
      <c r="AU55" s="46" t="str">
        <f t="shared" ref="AU55:AU56" si="217">IF(OR(VALUE(O55)=0,AT55="",VALUE(O55)&gt;5,AND(VALUE(AT55)&gt;5,VALUE(AT55)&lt;16),AND(VALUE(AT55)&gt;65,VALUE(AT55)&lt;76),AND(VALUE(AT55)&gt;85,VALUE(AT55)&lt;96)),"",CONCATENATE(IF(VALUE(O55)=1,"un",IF(VALUE(O55)=2,"deux",IF(VALUE(O55)=3,"trois",IF(VALUE(O55)=4,"quatre",IF(VALUE(O55)=5,"cinq")))))," mille"))</f>
        <v/>
      </c>
      <c r="AV55" s="46" t="str">
        <f t="shared" ref="AV55:AV56" si="218">IF(OR(AT55="",VALUE(O55)&lt;6,AND(VALUE(AT55)&gt;10,VALUE(AT55)&lt;17),AT55=76,AT55=96),"",CONCATENATE(IF(VALUE(O55)=6,"six",IF(VALUE(O55)=7,"sept",IF(VALUE(O55)=8,"huit",IF(VALUE(O55)=9,"neuf",IF(VALUE(AT55)=10,"dix")))))," mille"))</f>
        <v/>
      </c>
      <c r="AW55" s="46" t="str">
        <f t="shared" ref="AW55:AW56" si="219">IF(OR(AT55="",VALUE(AT55)&lt;11,AND(VALUE(AT55)&gt;15,VALUE(AT55)&lt;71),AND(VALUE(AT55)&gt;75,VALUE(AT55)&lt;91),VALUE(AT55)&gt;95),"",CONCATENATE(IF(OR(VALUE(AT55)=91,VALUE(AT55)=71,VALUE(AT55)=11),"onze",IF(OR(VALUE(AT55)=92,VALUE(AT55)=72,VALUE(AT55)=12),"douze",IF(OR(VALUE(AT55)=93,VALUE(AT55)=73,VALUE(AT55)=13),"treize",IF(OR(AT55=94,AT55=74,AT55=14),"quatorze",IF(OR(AT55=95,AT55=75,AT55=15),"quinze")))))," mille"))</f>
        <v/>
      </c>
      <c r="AX55" s="46" t="str">
        <f t="shared" ref="AX55:AX56" si="220">IF(OR(AT55=16,AT55=76,AT55=96),"seize mille","")</f>
        <v/>
      </c>
      <c r="AY55" s="46" t="str">
        <f t="shared" ref="AY55:AY56" si="221">IF(AND(AU55="un mille",H55&lt;10000)," mille",CONCATENATE(" ",AU55,AV55,AW55,AX55,IF(VALUE(CONCATENATE(M55,N55,O55))=0,"",IF(VALUE(O55)=0," mille","")),IF(AND(VALUE(CONCATENATE(M55,N55,O55))&gt;1,VALUE(CONCATENATE(P55,Q55,R55))=0),"s","")))</f>
        <v xml:space="preserve"> </v>
      </c>
      <c r="AZ55" s="45"/>
      <c r="BA55" s="46" t="str">
        <f t="shared" ref="BA55:BA56" si="222">IF(OR(VALUE(P55)=0,VALUE(P55)&gt;5),"",CONCATENATE(IF(VALUE(P55)=1,"",IF(VALUE(P55)=2,"deux ",IF(VALUE(P55)=3,"trois ",IF(VALUE(P55)=4,"quatre ",IF(VALUE(P55)=5,"cinq "))))),"cent"))</f>
        <v/>
      </c>
      <c r="BB55" s="46" t="str">
        <f t="shared" ref="BB55:BB56" si="223">IF(OR(P55="",VALUE(P55)&lt;6),"",CONCATENATE(IF(VALUE(P55)=6,"six ",IF(VALUE(P55)=7,"sept ",IF(VALUE(P55)=8,"huit ",IF(VALUE(P55)=9,"neuf ")))),"cent"))</f>
        <v/>
      </c>
      <c r="BC55" s="46" t="str">
        <f t="shared" ref="BC55:BC56" si="224">CONCATENATE(" ",BA55,BB55)</f>
        <v xml:space="preserve"> </v>
      </c>
      <c r="BD55" s="45"/>
      <c r="BE55" s="46" t="str">
        <f t="shared" ref="BE55:BE56" si="225">IF(OR(Q55="",VALUE(Q55)=0,VALUE(Q55)&gt;5,AND(VALUE(BI55)&gt;10,VALUE(BI55)&lt;17)),"",IF(OR(VALUE(BI55)=10,AND(VALUE(BI55)&gt;16,VALUE(BI55)&lt;20)),"dix",IF(VALUE(Q55)=2,"vingt",IF(VALUE(Q55)=3,"trente",IF(VALUE(Q55)=4,"quarante",IF(VALUE(Q55)=5,"cinquante"))))))</f>
        <v/>
      </c>
      <c r="BF55" s="46" t="str">
        <f t="shared" ref="BF55:BF56" si="226">IF(OR(Q55="",VALUE(Q55)&lt;6),"",IF(AND(VALUE(Q55)=7,OR(VALUE(R55)=0,BI55&gt;76)),"soixante dix",IF(OR(VALUE(Q55)=6,VALUE(Q55)=7),"soixante",IF(AND(VALUE(Q55)=9,OR(VALUE(R55)=0,VALUE(BI55)&gt;96)),"quatre vingt dix",IF(OR(VALUE(Q55)=8,VALUE(Q55)=9),"quatre vingt")))))</f>
        <v/>
      </c>
      <c r="BG55" s="46" t="str">
        <f t="shared" ref="BG55:BG56" si="227">CONCATENATE(" ",BE55,BF55,IF(OR(VALUE(R55)&lt;&gt;1,VALUE(Q55)=0,VALUE(Q55)=1,VALUE(Q55)=8,VALUE(Q55)=9),""," et"))</f>
        <v xml:space="preserve"> </v>
      </c>
      <c r="BH55" s="45"/>
      <c r="BI55" s="46">
        <f t="shared" ref="BI55:BI56" si="228">VALUE(CONCATENATE(Q55,R55))</f>
        <v>0</v>
      </c>
      <c r="BJ55" s="46" t="str">
        <f t="shared" ref="BJ55:BJ56" si="229">IF(OR(VALUE(R55)=0,BI55="",VALUE(R55)&gt;5,AND(VALUE(BI55)&gt;5,VALUE(BI55)&lt;16),AND(VALUE(BI55)&gt;65,VALUE(BI55)&lt;76),AND(VALUE(BI55)&gt;85,VALUE(BI55)&lt;96)),"",CONCATENATE(IF(VALUE(R55)=1,"un",IF(VALUE(R55)=2,"deux",IF(VALUE(R55)=3,"trois",IF(VALUE(R55)=4,"quatre",IF(VALUE(R55)=5,"cinq")))))," euro"))</f>
        <v/>
      </c>
      <c r="BK55" s="46" t="str">
        <f t="shared" ref="BK55:BK56" si="230">IF(OR(BI55="",VALUE(R55)&lt;6,AND(VALUE(BI55)&gt;10,VALUE(BI55)&lt;17),BI55=76,BI55=96),"",CONCATENATE(IF(VALUE(R55)=6,"six",IF(VALUE(R55)=7,"sept",IF(VALUE(R55)=8,"huit",IF(VALUE(R55)=9,"neuf",IF(VALUE(BI55)=10,"dix")))))," euro"))</f>
        <v/>
      </c>
      <c r="BL55" s="46" t="str">
        <f t="shared" ref="BL55:BL56" si="231">IF(OR(BI55="",VALUE(BI55)&lt;11,AND(VALUE(BI55)&gt;15,VALUE(BI55)&lt;71),AND(VALUE(BI55)&gt;75,VALUE(BI55)&lt;91),VALUE(BI55)&gt;95),"",CONCATENATE(IF(OR(VALUE(BI55)=91,VALUE(BI55)=71,VALUE(BI55)=11),"onze",IF(OR(VALUE(BI55)=92,VALUE(BI55)=72,VALUE(BI55)=12),"douze",IF(OR(VALUE(BI55)=93,VALUE(BI55)=73,VALUE(BI55)=13),"treize",IF(OR(BI55=94,BI55=74,BI55=14),"quatorze",IF(OR(BI55=95,BI55=75,BI55=15),"quinze")))))," euro"))</f>
        <v/>
      </c>
      <c r="BM55" s="46" t="str">
        <f t="shared" ref="BM55:BM56" si="232">IF(OR(BI55=16,BI55=76,BI55=96),"seize euro","")</f>
        <v/>
      </c>
      <c r="BN55" s="46" t="str">
        <f t="shared" ref="BN55:BN56" si="233">IF(VALUE(CONCATENATE(J55,K55,L55,M55,N55,O55,P55,Q55,R55))=0,"zero euro",CONCATENATE(" ",BJ55,BK55,BL55,BM55,IF(VALUE(CONCATENATE(M55,N55,O55,P55,Q55,R55))=0," d'",""),IF(OR(VALUE(R55)=0,VALUE(CONCATENATE(P55,Q55,R55))=0)," euro",""),IF(VALUE(CONCATENATE(J55,K55,L55,M55,N55,O55,P55,Q55,R55))&gt;1,"s","")))</f>
        <v>zero euro</v>
      </c>
      <c r="BO55" s="45"/>
      <c r="BP55" s="46" t="str">
        <f t="shared" ref="BP55:BP56" si="234">IF(VALUE(CONCATENATE(T55,U55))=0,""," virgule")</f>
        <v/>
      </c>
      <c r="BQ55" s="45"/>
      <c r="BR55" s="46" t="str">
        <f t="shared" ref="BR55:BR56" si="235">IF(OR(T55="",VALUE(T55)=0,VALUE(T55)&gt;5,AND(VALUE(BV55)&gt;10,VALUE(BV55)&lt;17)),"",IF(OR(VALUE(BV55)=10,AND(VALUE(BV55)&gt;16,VALUE(BV55)&lt;20)),"dix",IF(VALUE(T55)=2,"vingt",IF(VALUE(T55)=3,"trente",IF(VALUE(T55)=4,"quarante",IF(VALUE(T55)=5,"cinquante"))))))</f>
        <v/>
      </c>
      <c r="BS55" s="46" t="str">
        <f t="shared" ref="BS55:BS56" si="236">IF(OR(T55="",VALUE(T55)&lt;6),"",IF(AND(VALUE(T55)=7,OR(VALUE(U55)=0,BV55&gt;76)),"soixante dix",IF(OR(VALUE(T55)=6,VALUE(T55)=7),"soixante",IF(AND(VALUE(T55)=9,OR(VALUE(U55)=0,VALUE(BV55)&gt;96)),"quatre vingt dix",IF(OR(VALUE(T55)=8,VALUE(T55)=9),"quatre vingt")))))</f>
        <v/>
      </c>
      <c r="BT55" s="46" t="str">
        <f t="shared" ref="BT55:BT56" si="237">CONCATENATE(" ",BR55,BS55,IF(OR(VALUE(U55)&lt;&gt;1,VALUE(T55)=0,VALUE(T55)=1,VALUE(T55)=8,VALUE(T55)=9),""," et"))</f>
        <v xml:space="preserve"> </v>
      </c>
      <c r="BU55" s="45"/>
      <c r="BV55" s="46">
        <f t="shared" ref="BV55:BV56" si="238">VALUE(CONCATENATE(T55,U55))</f>
        <v>0</v>
      </c>
      <c r="BW55" s="46" t="str">
        <f>IF(OR(VALUE(U55)=0,BV55="",VALUE(U55)&gt;5,AND(VALUE(BV55)&gt;5,VALUE(BV55)&lt;16),AND(VALUE(BV55)&gt;65,VALUE(BV55)&lt;76),AND(VALUE(BV55)&gt;85,VALUE(BV55)&lt;96)),"",CONCATENATE(IF(VALUE(U55)=1,"un",IF(VALUE(U55)=2,"deux",IF(VALUE(U55)=3,"trois",IF(VALUE(U55)=4,"quatre",IF(VALUE(U55)=5,"cinq")))))," centime"))</f>
        <v/>
      </c>
      <c r="BX55" s="46" t="str">
        <f>IF(OR(BV55="",VALUE(U55)&lt;6,AND(VALUE(BV55)&gt;10,VALUE(BV55)&lt;17),BV55=76,BV55=96),"",CONCATENATE(IF(VALUE(U55)=6,"six",IF(VALUE(U55)=7,"sept",IF(VALUE(U55)=8,"huit",IF(VALUE(U55)=9,"neuf",IF(VALUE(BV55)=10,"dix")))))," centime"))</f>
        <v/>
      </c>
      <c r="BY55" s="46" t="str">
        <f>IF(OR(BV55="",VALUE(BV55)&lt;11,AND(VALUE(BV55)&gt;15,VALUE(BV55)&lt;71),AND(VALUE(BV55)&gt;75,VALUE(BV55)&lt;91),VALUE(BV55)&gt;95),"",CONCATENATE(IF(OR(VALUE(BV55)=91,VALUE(BV55)=71,VALUE(BV55)=11),"onze",IF(OR(VALUE(BV55)=92,VALUE(BV55)=72,VALUE(BV55)=12),"douze",IF(OR(VALUE(BV55)=93,VALUE(BV55)=73,VALUE(BV55)=13),"treize",IF(OR(BV55=94,BV55=74,BV55=14),"quatorze",IF(OR(BV55=95,BV55=75,BV55=15),"quinze")))))," centime"))</f>
        <v/>
      </c>
      <c r="BZ55" s="46" t="str">
        <f>IF(OR(BV55=16,BV55=76,BV55=96),"seize centime","")</f>
        <v/>
      </c>
      <c r="CA55" s="46" t="str">
        <f>CONCATENATE(" ",BW55,BX55,BY55,BZ55,IF(AND(VALUE(RIGHT(I55,2))&lt;&gt;0,VALUE(RIGHT(I55,1))=0),"centime",""),IF(VALUE(CONCATENATE(T55,U55))&gt;1,"s",""))</f>
        <v xml:space="preserve"> </v>
      </c>
      <c r="CB55" s="45"/>
      <c r="CC55" s="19" t="str">
        <f t="shared" ref="CC55:CC56" si="239">CONCATENATE(Y55,AC55,AJ55,AN55,AR55,AY55,BC55,BG55,BN55,BP55,BT55,CA55)</f>
        <v xml:space="preserve">       zero euro  </v>
      </c>
      <c r="CD55" s="47" t="e">
        <f>#REF!*H55</f>
        <v>#REF!</v>
      </c>
    </row>
    <row r="56" spans="1:82" ht="11.25" x14ac:dyDescent="0.2">
      <c r="A56" s="23" t="s">
        <v>337</v>
      </c>
      <c r="B56" s="60">
        <v>1</v>
      </c>
      <c r="C56" s="60">
        <v>3</v>
      </c>
      <c r="D56" s="60">
        <v>1</v>
      </c>
      <c r="E56" s="49">
        <f>IF(G56="","",MAX(E$9:E55)+1)</f>
        <v>33</v>
      </c>
      <c r="F56" s="63" t="s">
        <v>77</v>
      </c>
      <c r="G56" s="19" t="s">
        <v>43</v>
      </c>
      <c r="H56" s="43">
        <v>0</v>
      </c>
      <c r="I56" s="44" t="str">
        <f t="shared" si="186"/>
        <v xml:space="preserve"> 0,00</v>
      </c>
      <c r="J56" s="44" t="str">
        <f t="shared" si="187"/>
        <v>0</v>
      </c>
      <c r="K56" s="44" t="str">
        <f t="shared" si="188"/>
        <v>0</v>
      </c>
      <c r="L56" s="44" t="str">
        <f t="shared" si="189"/>
        <v>0</v>
      </c>
      <c r="M56" s="44" t="str">
        <f t="shared" si="190"/>
        <v>0</v>
      </c>
      <c r="N56" s="44" t="str">
        <f t="shared" si="191"/>
        <v>0</v>
      </c>
      <c r="O56" s="44" t="str">
        <f t="shared" si="192"/>
        <v>0</v>
      </c>
      <c r="P56" s="44" t="str">
        <f t="shared" si="193"/>
        <v>0</v>
      </c>
      <c r="Q56" s="44" t="str">
        <f t="shared" si="194"/>
        <v>0</v>
      </c>
      <c r="R56" s="44" t="str">
        <f t="shared" si="195"/>
        <v>0</v>
      </c>
      <c r="S56" s="44" t="s">
        <v>12</v>
      </c>
      <c r="T56" s="44" t="str">
        <f t="shared" si="196"/>
        <v>0</v>
      </c>
      <c r="U56" s="44" t="str">
        <f t="shared" si="197"/>
        <v>0</v>
      </c>
      <c r="V56" s="45"/>
      <c r="W56" s="46" t="str">
        <f t="shared" si="198"/>
        <v/>
      </c>
      <c r="X56" s="46" t="str">
        <f t="shared" si="199"/>
        <v/>
      </c>
      <c r="Y56" s="46" t="str">
        <f t="shared" si="200"/>
        <v/>
      </c>
      <c r="Z56" s="45"/>
      <c r="AA56" s="46" t="str">
        <f t="shared" si="201"/>
        <v/>
      </c>
      <c r="AB56" s="46" t="str">
        <f t="shared" si="202"/>
        <v/>
      </c>
      <c r="AC56" s="46" t="str">
        <f t="shared" si="203"/>
        <v xml:space="preserve"> </v>
      </c>
      <c r="AD56" s="45"/>
      <c r="AE56" s="46">
        <f t="shared" si="204"/>
        <v>0</v>
      </c>
      <c r="AF56" s="46" t="str">
        <f t="shared" si="205"/>
        <v/>
      </c>
      <c r="AG56" s="46" t="str">
        <f t="shared" si="206"/>
        <v/>
      </c>
      <c r="AH56" s="46" t="str">
        <f t="shared" si="207"/>
        <v/>
      </c>
      <c r="AI56" s="46" t="str">
        <f t="shared" si="208"/>
        <v/>
      </c>
      <c r="AJ56" s="46" t="str">
        <f t="shared" si="209"/>
        <v xml:space="preserve"> </v>
      </c>
      <c r="AK56" s="45"/>
      <c r="AL56" s="46" t="str">
        <f t="shared" si="210"/>
        <v/>
      </c>
      <c r="AM56" s="46" t="str">
        <f t="shared" si="211"/>
        <v/>
      </c>
      <c r="AN56" s="46" t="str">
        <f t="shared" si="212"/>
        <v xml:space="preserve"> </v>
      </c>
      <c r="AO56" s="45"/>
      <c r="AP56" s="46" t="str">
        <f t="shared" si="213"/>
        <v/>
      </c>
      <c r="AQ56" s="46" t="str">
        <f t="shared" si="214"/>
        <v/>
      </c>
      <c r="AR56" s="46" t="str">
        <f t="shared" si="215"/>
        <v xml:space="preserve"> </v>
      </c>
      <c r="AS56" s="45"/>
      <c r="AT56" s="46">
        <f t="shared" si="216"/>
        <v>0</v>
      </c>
      <c r="AU56" s="46" t="str">
        <f t="shared" si="217"/>
        <v/>
      </c>
      <c r="AV56" s="46" t="str">
        <f t="shared" si="218"/>
        <v/>
      </c>
      <c r="AW56" s="46" t="str">
        <f t="shared" si="219"/>
        <v/>
      </c>
      <c r="AX56" s="46" t="str">
        <f t="shared" si="220"/>
        <v/>
      </c>
      <c r="AY56" s="46" t="str">
        <f t="shared" si="221"/>
        <v xml:space="preserve"> </v>
      </c>
      <c r="AZ56" s="45"/>
      <c r="BA56" s="46" t="str">
        <f t="shared" si="222"/>
        <v/>
      </c>
      <c r="BB56" s="46" t="str">
        <f t="shared" si="223"/>
        <v/>
      </c>
      <c r="BC56" s="46" t="str">
        <f t="shared" si="224"/>
        <v xml:space="preserve"> </v>
      </c>
      <c r="BD56" s="45"/>
      <c r="BE56" s="46" t="str">
        <f t="shared" si="225"/>
        <v/>
      </c>
      <c r="BF56" s="46" t="str">
        <f t="shared" si="226"/>
        <v/>
      </c>
      <c r="BG56" s="46" t="str">
        <f t="shared" si="227"/>
        <v xml:space="preserve"> </v>
      </c>
      <c r="BH56" s="45"/>
      <c r="BI56" s="46">
        <f t="shared" si="228"/>
        <v>0</v>
      </c>
      <c r="BJ56" s="46" t="str">
        <f t="shared" si="229"/>
        <v/>
      </c>
      <c r="BK56" s="46" t="str">
        <f t="shared" si="230"/>
        <v/>
      </c>
      <c r="BL56" s="46" t="str">
        <f t="shared" si="231"/>
        <v/>
      </c>
      <c r="BM56" s="46" t="str">
        <f t="shared" si="232"/>
        <v/>
      </c>
      <c r="BN56" s="46" t="str">
        <f t="shared" si="233"/>
        <v>zero euro</v>
      </c>
      <c r="BO56" s="45"/>
      <c r="BP56" s="46" t="str">
        <f t="shared" si="234"/>
        <v/>
      </c>
      <c r="BQ56" s="45"/>
      <c r="BR56" s="46" t="str">
        <f t="shared" si="235"/>
        <v/>
      </c>
      <c r="BS56" s="46" t="str">
        <f t="shared" si="236"/>
        <v/>
      </c>
      <c r="BT56" s="46" t="str">
        <f t="shared" si="237"/>
        <v xml:space="preserve"> </v>
      </c>
      <c r="BU56" s="45"/>
      <c r="BV56" s="46">
        <f t="shared" si="238"/>
        <v>0</v>
      </c>
      <c r="BW56" s="46" t="str">
        <f>IF(OR(VALUE(U56)=0,BV56="",VALUE(U56)&gt;5,AND(VALUE(BV56)&gt;5,VALUE(BV56)&lt;16),AND(VALUE(BV56)&gt;65,VALUE(BV56)&lt;76),AND(VALUE(BV56)&gt;85,VALUE(BV56)&lt;96)),"",CONCATENATE(IF(VALUE(U56)=1,"un",IF(VALUE(U56)=2,"deux",IF(VALUE(U56)=3,"trois",IF(VALUE(U56)=4,"quatre",IF(VALUE(U56)=5,"cinq")))))," centime"))</f>
        <v/>
      </c>
      <c r="BX56" s="46" t="str">
        <f>IF(OR(BV56="",VALUE(U56)&lt;6,AND(VALUE(BV56)&gt;10,VALUE(BV56)&lt;17),BV56=76,BV56=96),"",CONCATENATE(IF(VALUE(U56)=6,"six",IF(VALUE(U56)=7,"sept",IF(VALUE(U56)=8,"huit",IF(VALUE(U56)=9,"neuf",IF(VALUE(BV56)=10,"dix")))))," centime"))</f>
        <v/>
      </c>
      <c r="BY56" s="46" t="str">
        <f>IF(OR(BV56="",VALUE(BV56)&lt;11,AND(VALUE(BV56)&gt;15,VALUE(BV56)&lt;71),AND(VALUE(BV56)&gt;75,VALUE(BV56)&lt;91),VALUE(BV56)&gt;95),"",CONCATENATE(IF(OR(VALUE(BV56)=91,VALUE(BV56)=71,VALUE(BV56)=11),"onze",IF(OR(VALUE(BV56)=92,VALUE(BV56)=72,VALUE(BV56)=12),"douze",IF(OR(VALUE(BV56)=93,VALUE(BV56)=73,VALUE(BV56)=13),"treize",IF(OR(BV56=94,BV56=74,BV56=14),"quatorze",IF(OR(BV56=95,BV56=75,BV56=15),"quinze")))))," centime"))</f>
        <v/>
      </c>
      <c r="BZ56" s="46" t="str">
        <f>IF(OR(BV56=16,BV56=76,BV56=96),"seize centime","")</f>
        <v/>
      </c>
      <c r="CA56" s="46" t="str">
        <f>CONCATENATE(" ",BW56,BX56,BY56,BZ56,IF(AND(VALUE(RIGHT(I56,2))&lt;&gt;0,VALUE(RIGHT(I56,1))=0),"centime",""),IF(VALUE(CONCATENATE(T56,U56))&gt;1,"s",""))</f>
        <v xml:space="preserve"> </v>
      </c>
      <c r="CB56" s="45"/>
      <c r="CC56" s="19" t="str">
        <f t="shared" si="239"/>
        <v xml:space="preserve">       zero euro  </v>
      </c>
      <c r="CD56" s="47" t="e">
        <f>#REF!*H56</f>
        <v>#REF!</v>
      </c>
    </row>
    <row r="57" spans="1:82" ht="11.25" x14ac:dyDescent="0.2">
      <c r="A57" s="23" t="s">
        <v>337</v>
      </c>
      <c r="B57" s="60">
        <v>1</v>
      </c>
      <c r="C57" s="60">
        <v>3</v>
      </c>
      <c r="D57" s="60">
        <v>1</v>
      </c>
      <c r="E57" s="49">
        <f>IF(G57="","",MAX(E$9:E56)+1)</f>
        <v>34</v>
      </c>
      <c r="F57" s="63" t="s">
        <v>78</v>
      </c>
      <c r="G57" s="19" t="s">
        <v>28</v>
      </c>
      <c r="H57" s="43">
        <v>0</v>
      </c>
      <c r="I57" s="44" t="str">
        <f t="shared" si="0"/>
        <v xml:space="preserve"> 0,00</v>
      </c>
      <c r="J57" s="44" t="str">
        <f t="shared" si="118"/>
        <v>0</v>
      </c>
      <c r="K57" s="44" t="str">
        <f t="shared" si="119"/>
        <v>0</v>
      </c>
      <c r="L57" s="44" t="str">
        <f t="shared" si="120"/>
        <v>0</v>
      </c>
      <c r="M57" s="44" t="str">
        <f t="shared" si="121"/>
        <v>0</v>
      </c>
      <c r="N57" s="44" t="str">
        <f t="shared" si="122"/>
        <v>0</v>
      </c>
      <c r="O57" s="44" t="str">
        <f t="shared" si="123"/>
        <v>0</v>
      </c>
      <c r="P57" s="44" t="str">
        <f t="shared" si="124"/>
        <v>0</v>
      </c>
      <c r="Q57" s="44" t="str">
        <f t="shared" si="125"/>
        <v>0</v>
      </c>
      <c r="R57" s="44" t="str">
        <f t="shared" si="126"/>
        <v>0</v>
      </c>
      <c r="S57" s="44" t="s">
        <v>12</v>
      </c>
      <c r="T57" s="44" t="str">
        <f t="shared" si="127"/>
        <v>0</v>
      </c>
      <c r="U57" s="44" t="str">
        <f t="shared" si="128"/>
        <v>0</v>
      </c>
      <c r="V57" s="45"/>
      <c r="W57" s="46" t="str">
        <f t="shared" si="129"/>
        <v/>
      </c>
      <c r="X57" s="46" t="str">
        <f t="shared" si="130"/>
        <v/>
      </c>
      <c r="Y57" s="46" t="str">
        <f t="shared" si="131"/>
        <v/>
      </c>
      <c r="Z57" s="45"/>
      <c r="AA57" s="46" t="str">
        <f t="shared" si="132"/>
        <v/>
      </c>
      <c r="AB57" s="46" t="str">
        <f t="shared" si="133"/>
        <v/>
      </c>
      <c r="AC57" s="46" t="str">
        <f t="shared" si="134"/>
        <v xml:space="preserve"> </v>
      </c>
      <c r="AD57" s="45"/>
      <c r="AE57" s="46">
        <f t="shared" si="135"/>
        <v>0</v>
      </c>
      <c r="AF57" s="46" t="str">
        <f t="shared" si="136"/>
        <v/>
      </c>
      <c r="AG57" s="46" t="str">
        <f t="shared" si="137"/>
        <v/>
      </c>
      <c r="AH57" s="46" t="str">
        <f t="shared" si="138"/>
        <v/>
      </c>
      <c r="AI57" s="46" t="str">
        <f t="shared" si="139"/>
        <v/>
      </c>
      <c r="AJ57" s="46" t="str">
        <f t="shared" si="140"/>
        <v xml:space="preserve"> </v>
      </c>
      <c r="AK57" s="45"/>
      <c r="AL57" s="46" t="str">
        <f t="shared" si="141"/>
        <v/>
      </c>
      <c r="AM57" s="46" t="str">
        <f t="shared" si="142"/>
        <v/>
      </c>
      <c r="AN57" s="46" t="str">
        <f t="shared" si="143"/>
        <v xml:space="preserve"> </v>
      </c>
      <c r="AO57" s="45"/>
      <c r="AP57" s="46" t="str">
        <f t="shared" si="144"/>
        <v/>
      </c>
      <c r="AQ57" s="46" t="str">
        <f t="shared" si="145"/>
        <v/>
      </c>
      <c r="AR57" s="46" t="str">
        <f t="shared" si="146"/>
        <v xml:space="preserve"> </v>
      </c>
      <c r="AS57" s="45"/>
      <c r="AT57" s="46">
        <f t="shared" si="147"/>
        <v>0</v>
      </c>
      <c r="AU57" s="46" t="str">
        <f t="shared" si="148"/>
        <v/>
      </c>
      <c r="AV57" s="46" t="str">
        <f t="shared" si="149"/>
        <v/>
      </c>
      <c r="AW57" s="46" t="str">
        <f t="shared" si="150"/>
        <v/>
      </c>
      <c r="AX57" s="46" t="str">
        <f t="shared" si="151"/>
        <v/>
      </c>
      <c r="AY57" s="46" t="str">
        <f t="shared" si="152"/>
        <v xml:space="preserve"> </v>
      </c>
      <c r="AZ57" s="45"/>
      <c r="BA57" s="46" t="str">
        <f t="shared" si="153"/>
        <v/>
      </c>
      <c r="BB57" s="46" t="str">
        <f t="shared" si="154"/>
        <v/>
      </c>
      <c r="BC57" s="46" t="str">
        <f t="shared" si="155"/>
        <v xml:space="preserve"> </v>
      </c>
      <c r="BD57" s="45"/>
      <c r="BE57" s="46" t="str">
        <f t="shared" si="156"/>
        <v/>
      </c>
      <c r="BF57" s="46" t="str">
        <f t="shared" si="157"/>
        <v/>
      </c>
      <c r="BG57" s="46" t="str">
        <f t="shared" si="158"/>
        <v xml:space="preserve"> </v>
      </c>
      <c r="BH57" s="45"/>
      <c r="BI57" s="46">
        <f t="shared" si="159"/>
        <v>0</v>
      </c>
      <c r="BJ57" s="46" t="str">
        <f t="shared" si="160"/>
        <v/>
      </c>
      <c r="BK57" s="46" t="str">
        <f t="shared" si="161"/>
        <v/>
      </c>
      <c r="BL57" s="46" t="str">
        <f t="shared" si="162"/>
        <v/>
      </c>
      <c r="BM57" s="46" t="str">
        <f t="shared" si="163"/>
        <v/>
      </c>
      <c r="BN57" s="46" t="str">
        <f t="shared" si="164"/>
        <v>zero euro</v>
      </c>
      <c r="BO57" s="45"/>
      <c r="BP57" s="46" t="str">
        <f t="shared" si="165"/>
        <v/>
      </c>
      <c r="BQ57" s="45"/>
      <c r="BR57" s="46" t="str">
        <f t="shared" si="166"/>
        <v/>
      </c>
      <c r="BS57" s="46" t="str">
        <f t="shared" si="167"/>
        <v/>
      </c>
      <c r="BT57" s="46" t="str">
        <f t="shared" si="168"/>
        <v xml:space="preserve"> </v>
      </c>
      <c r="BU57" s="45"/>
      <c r="BV57" s="46">
        <f t="shared" si="169"/>
        <v>0</v>
      </c>
      <c r="BW57" s="46" t="str">
        <f>IF(OR(VALUE(U57)=0,BV57="",VALUE(U57)&gt;5,AND(VALUE(BV57)&gt;5,VALUE(BV57)&lt;16),AND(VALUE(BV57)&gt;65,VALUE(BV57)&lt;76),AND(VALUE(BV57)&gt;85,VALUE(BV57)&lt;96)),"",CONCATENATE(IF(VALUE(U57)=1,"un",IF(VALUE(U57)=2,"deux",IF(VALUE(U57)=3,"trois",IF(VALUE(U57)=4,"quatre",IF(VALUE(U57)=5,"cinq")))))," centime"))</f>
        <v/>
      </c>
      <c r="BX57" s="46" t="str">
        <f>IF(OR(BV57="",VALUE(U57)&lt;6,AND(VALUE(BV57)&gt;10,VALUE(BV57)&lt;17),BV57=76,BV57=96),"",CONCATENATE(IF(VALUE(U57)=6,"six",IF(VALUE(U57)=7,"sept",IF(VALUE(U57)=8,"huit",IF(VALUE(U57)=9,"neuf",IF(VALUE(BV57)=10,"dix")))))," centime"))</f>
        <v/>
      </c>
      <c r="BY57" s="46" t="str">
        <f>IF(OR(BV57="",VALUE(BV57)&lt;11,AND(VALUE(BV57)&gt;15,VALUE(BV57)&lt;71),AND(VALUE(BV57)&gt;75,VALUE(BV57)&lt;91),VALUE(BV57)&gt;95),"",CONCATENATE(IF(OR(VALUE(BV57)=91,VALUE(BV57)=71,VALUE(BV57)=11),"onze",IF(OR(VALUE(BV57)=92,VALUE(BV57)=72,VALUE(BV57)=12),"douze",IF(OR(VALUE(BV57)=93,VALUE(BV57)=73,VALUE(BV57)=13),"treize",IF(OR(BV57=94,BV57=74,BV57=14),"quatorze",IF(OR(BV57=95,BV57=75,BV57=15),"quinze")))))," centime"))</f>
        <v/>
      </c>
      <c r="BZ57" s="46" t="str">
        <f>IF(OR(BV57=16,BV57=76,BV57=96),"seize centime","")</f>
        <v/>
      </c>
      <c r="CA57" s="46" t="str">
        <f>CONCATENATE(" ",BW57,BX57,BY57,BZ57,IF(AND(VALUE(RIGHT(I57,2))&lt;&gt;0,VALUE(RIGHT(I57,1))=0),"centime",""),IF(VALUE(CONCATENATE(T57,U57))&gt;1,"s",""))</f>
        <v xml:space="preserve"> </v>
      </c>
      <c r="CB57" s="45"/>
      <c r="CC57" s="19" t="str">
        <f t="shared" si="170"/>
        <v xml:space="preserve">       zero euro  </v>
      </c>
      <c r="CD57" s="47" t="e">
        <f>#REF!*H57</f>
        <v>#REF!</v>
      </c>
    </row>
    <row r="58" spans="1:82" ht="11.25" x14ac:dyDescent="0.2">
      <c r="A58" s="23" t="s">
        <v>337</v>
      </c>
      <c r="B58" s="60">
        <v>1</v>
      </c>
      <c r="C58" s="60">
        <v>3</v>
      </c>
      <c r="D58" s="60">
        <v>1</v>
      </c>
      <c r="E58" s="49">
        <f>IF(G58="","",MAX(E$9:E57)+1)</f>
        <v>35</v>
      </c>
      <c r="F58" s="63" t="s">
        <v>79</v>
      </c>
      <c r="G58" s="19" t="s">
        <v>43</v>
      </c>
      <c r="H58" s="43">
        <v>0</v>
      </c>
      <c r="I58" s="44" t="str">
        <f t="shared" si="0"/>
        <v xml:space="preserve"> 0,00</v>
      </c>
      <c r="J58" s="44" t="str">
        <f t="shared" si="118"/>
        <v>0</v>
      </c>
      <c r="K58" s="44" t="str">
        <f t="shared" si="119"/>
        <v>0</v>
      </c>
      <c r="L58" s="44" t="str">
        <f t="shared" si="120"/>
        <v>0</v>
      </c>
      <c r="M58" s="44" t="str">
        <f t="shared" si="121"/>
        <v>0</v>
      </c>
      <c r="N58" s="44" t="str">
        <f t="shared" si="122"/>
        <v>0</v>
      </c>
      <c r="O58" s="44" t="str">
        <f t="shared" si="123"/>
        <v>0</v>
      </c>
      <c r="P58" s="44" t="str">
        <f t="shared" si="124"/>
        <v>0</v>
      </c>
      <c r="Q58" s="44" t="str">
        <f t="shared" si="125"/>
        <v>0</v>
      </c>
      <c r="R58" s="44" t="str">
        <f t="shared" si="126"/>
        <v>0</v>
      </c>
      <c r="S58" s="44" t="s">
        <v>12</v>
      </c>
      <c r="T58" s="44" t="str">
        <f t="shared" si="127"/>
        <v>0</v>
      </c>
      <c r="U58" s="44" t="str">
        <f t="shared" si="128"/>
        <v>0</v>
      </c>
      <c r="V58" s="45"/>
      <c r="W58" s="46" t="str">
        <f t="shared" si="129"/>
        <v/>
      </c>
      <c r="X58" s="46" t="str">
        <f t="shared" si="130"/>
        <v/>
      </c>
      <c r="Y58" s="46" t="str">
        <f t="shared" si="131"/>
        <v/>
      </c>
      <c r="Z58" s="45"/>
      <c r="AA58" s="46" t="str">
        <f t="shared" si="132"/>
        <v/>
      </c>
      <c r="AB58" s="46" t="str">
        <f t="shared" si="133"/>
        <v/>
      </c>
      <c r="AC58" s="46" t="str">
        <f t="shared" si="134"/>
        <v xml:space="preserve"> </v>
      </c>
      <c r="AD58" s="45"/>
      <c r="AE58" s="46">
        <f t="shared" si="135"/>
        <v>0</v>
      </c>
      <c r="AF58" s="46" t="str">
        <f t="shared" si="136"/>
        <v/>
      </c>
      <c r="AG58" s="46" t="str">
        <f t="shared" si="137"/>
        <v/>
      </c>
      <c r="AH58" s="46" t="str">
        <f t="shared" si="138"/>
        <v/>
      </c>
      <c r="AI58" s="46" t="str">
        <f t="shared" si="139"/>
        <v/>
      </c>
      <c r="AJ58" s="46" t="str">
        <f t="shared" si="140"/>
        <v xml:space="preserve"> </v>
      </c>
      <c r="AK58" s="45"/>
      <c r="AL58" s="46" t="str">
        <f t="shared" si="141"/>
        <v/>
      </c>
      <c r="AM58" s="46" t="str">
        <f t="shared" si="142"/>
        <v/>
      </c>
      <c r="AN58" s="46" t="str">
        <f t="shared" si="143"/>
        <v xml:space="preserve"> </v>
      </c>
      <c r="AO58" s="45"/>
      <c r="AP58" s="46" t="str">
        <f t="shared" si="144"/>
        <v/>
      </c>
      <c r="AQ58" s="46" t="str">
        <f t="shared" si="145"/>
        <v/>
      </c>
      <c r="AR58" s="46" t="str">
        <f t="shared" si="146"/>
        <v xml:space="preserve"> </v>
      </c>
      <c r="AS58" s="45"/>
      <c r="AT58" s="46">
        <f t="shared" si="147"/>
        <v>0</v>
      </c>
      <c r="AU58" s="46" t="str">
        <f t="shared" si="148"/>
        <v/>
      </c>
      <c r="AV58" s="46" t="str">
        <f t="shared" si="149"/>
        <v/>
      </c>
      <c r="AW58" s="46" t="str">
        <f t="shared" si="150"/>
        <v/>
      </c>
      <c r="AX58" s="46" t="str">
        <f t="shared" si="151"/>
        <v/>
      </c>
      <c r="AY58" s="46" t="str">
        <f t="shared" si="152"/>
        <v xml:space="preserve"> </v>
      </c>
      <c r="AZ58" s="45"/>
      <c r="BA58" s="46" t="str">
        <f t="shared" si="153"/>
        <v/>
      </c>
      <c r="BB58" s="46" t="str">
        <f t="shared" si="154"/>
        <v/>
      </c>
      <c r="BC58" s="46" t="str">
        <f t="shared" si="155"/>
        <v xml:space="preserve"> </v>
      </c>
      <c r="BD58" s="45"/>
      <c r="BE58" s="46" t="str">
        <f t="shared" si="156"/>
        <v/>
      </c>
      <c r="BF58" s="46" t="str">
        <f t="shared" si="157"/>
        <v/>
      </c>
      <c r="BG58" s="46" t="str">
        <f t="shared" si="158"/>
        <v xml:space="preserve"> </v>
      </c>
      <c r="BH58" s="45"/>
      <c r="BI58" s="46">
        <f t="shared" si="159"/>
        <v>0</v>
      </c>
      <c r="BJ58" s="46" t="str">
        <f t="shared" si="160"/>
        <v/>
      </c>
      <c r="BK58" s="46" t="str">
        <f t="shared" si="161"/>
        <v/>
      </c>
      <c r="BL58" s="46" t="str">
        <f t="shared" si="162"/>
        <v/>
      </c>
      <c r="BM58" s="46" t="str">
        <f t="shared" si="163"/>
        <v/>
      </c>
      <c r="BN58" s="46" t="str">
        <f t="shared" si="164"/>
        <v>zero euro</v>
      </c>
      <c r="BO58" s="45"/>
      <c r="BP58" s="46" t="str">
        <f t="shared" si="165"/>
        <v/>
      </c>
      <c r="BQ58" s="45"/>
      <c r="BR58" s="46" t="str">
        <f t="shared" si="166"/>
        <v/>
      </c>
      <c r="BS58" s="46" t="str">
        <f t="shared" si="167"/>
        <v/>
      </c>
      <c r="BT58" s="46" t="str">
        <f t="shared" si="168"/>
        <v xml:space="preserve"> </v>
      </c>
      <c r="BU58" s="45"/>
      <c r="BV58" s="46">
        <f t="shared" si="169"/>
        <v>0</v>
      </c>
      <c r="BW58" s="46" t="str">
        <f>IF(OR(VALUE(U58)=0,BV58="",VALUE(U58)&gt;5,AND(VALUE(BV58)&gt;5,VALUE(BV58)&lt;16),AND(VALUE(BV58)&gt;65,VALUE(BV58)&lt;76),AND(VALUE(BV58)&gt;85,VALUE(BV58)&lt;96)),"",CONCATENATE(IF(VALUE(U58)=1,"un",IF(VALUE(U58)=2,"deux",IF(VALUE(U58)=3,"trois",IF(VALUE(U58)=4,"quatre",IF(VALUE(U58)=5,"cinq")))))," centime"))</f>
        <v/>
      </c>
      <c r="BX58" s="46" t="str">
        <f>IF(OR(BV58="",VALUE(U58)&lt;6,AND(VALUE(BV58)&gt;10,VALUE(BV58)&lt;17),BV58=76,BV58=96),"",CONCATENATE(IF(VALUE(U58)=6,"six",IF(VALUE(U58)=7,"sept",IF(VALUE(U58)=8,"huit",IF(VALUE(U58)=9,"neuf",IF(VALUE(BV58)=10,"dix")))))," centime"))</f>
        <v/>
      </c>
      <c r="BY58" s="46" t="str">
        <f>IF(OR(BV58="",VALUE(BV58)&lt;11,AND(VALUE(BV58)&gt;15,VALUE(BV58)&lt;71),AND(VALUE(BV58)&gt;75,VALUE(BV58)&lt;91),VALUE(BV58)&gt;95),"",CONCATENATE(IF(OR(VALUE(BV58)=91,VALUE(BV58)=71,VALUE(BV58)=11),"onze",IF(OR(VALUE(BV58)=92,VALUE(BV58)=72,VALUE(BV58)=12),"douze",IF(OR(VALUE(BV58)=93,VALUE(BV58)=73,VALUE(BV58)=13),"treize",IF(OR(BV58=94,BV58=74,BV58=14),"quatorze",IF(OR(BV58=95,BV58=75,BV58=15),"quinze")))))," centime"))</f>
        <v/>
      </c>
      <c r="BZ58" s="46" t="str">
        <f>IF(OR(BV58=16,BV58=76,BV58=96),"seize centime","")</f>
        <v/>
      </c>
      <c r="CA58" s="46" t="str">
        <f>CONCATENATE(" ",BW58,BX58,BY58,BZ58,IF(AND(VALUE(RIGHT(I58,2))&lt;&gt;0,VALUE(RIGHT(I58,1))=0),"centime",""),IF(VALUE(CONCATENATE(T58,U58))&gt;1,"s",""))</f>
        <v xml:space="preserve"> </v>
      </c>
      <c r="CB58" s="45"/>
      <c r="CC58" s="19" t="str">
        <f t="shared" si="170"/>
        <v xml:space="preserve">       zero euro  </v>
      </c>
      <c r="CD58" s="47" t="e">
        <f>#REF!*H58</f>
        <v>#REF!</v>
      </c>
    </row>
    <row r="59" spans="1:82" ht="15" customHeight="1" x14ac:dyDescent="0.2">
      <c r="A59" s="23" t="s">
        <v>337</v>
      </c>
      <c r="B59" s="56">
        <v>1</v>
      </c>
      <c r="C59" s="56">
        <v>3</v>
      </c>
      <c r="D59" s="56">
        <v>2</v>
      </c>
      <c r="E59" s="57" t="str">
        <f>IF(G59="","",MAX(E$9:E58)+1)</f>
        <v/>
      </c>
      <c r="F59" s="58" t="s">
        <v>444</v>
      </c>
      <c r="G59" s="59"/>
      <c r="H59" s="38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59"/>
      <c r="CD59" s="59"/>
    </row>
    <row r="60" spans="1:82" ht="11.25" x14ac:dyDescent="0.2">
      <c r="A60" s="23" t="s">
        <v>337</v>
      </c>
      <c r="B60" s="60">
        <v>1</v>
      </c>
      <c r="C60" s="60">
        <v>3</v>
      </c>
      <c r="D60" s="60">
        <v>2</v>
      </c>
      <c r="E60" s="49">
        <f>IF(G60="","",MAX(E$9:E59)+1)</f>
        <v>36</v>
      </c>
      <c r="F60" s="63" t="s">
        <v>361</v>
      </c>
      <c r="G60" s="19" t="s">
        <v>28</v>
      </c>
      <c r="H60" s="43">
        <v>0</v>
      </c>
      <c r="I60" s="44" t="str">
        <f t="shared" ref="I60:I63" si="240">IF(H60=INT(H60),CONCATENATE(" ",H60,",00"),IF(INT(H60*10)=H60*10,CONCATENATE(" ",H60,"0"),CONCATENATE(" ",H60)))</f>
        <v xml:space="preserve"> 0,00</v>
      </c>
      <c r="J60" s="44" t="str">
        <f t="shared" ref="J60:J63" si="241">IF(H60&gt;=100000000,MID(RIGHT(I60,12),1,1),"0")</f>
        <v>0</v>
      </c>
      <c r="K60" s="44" t="str">
        <f t="shared" ref="K60:K63" si="242">IF(H60&gt;=10000000,MID(RIGHT(I60,11),1,1),"0")</f>
        <v>0</v>
      </c>
      <c r="L60" s="44" t="str">
        <f t="shared" ref="L60:L63" si="243">IF(H60&gt;=1000000,MID(RIGHT(I60,10),1,1),"0")</f>
        <v>0</v>
      </c>
      <c r="M60" s="44" t="str">
        <f t="shared" ref="M60:M63" si="244">IF(H60&gt;=100000,MID(RIGHT(I60,9),1,1),"0")</f>
        <v>0</v>
      </c>
      <c r="N60" s="44" t="str">
        <f t="shared" ref="N60:N63" si="245">IF(H60&gt;=10000,MID(RIGHT(I60,8),1,1),"0")</f>
        <v>0</v>
      </c>
      <c r="O60" s="44" t="str">
        <f t="shared" ref="O60:O63" si="246">IF(H60&gt;=1000,MID(RIGHT(I60,7),1,1),"0")</f>
        <v>0</v>
      </c>
      <c r="P60" s="44" t="str">
        <f t="shared" ref="P60:P63" si="247">IF(H60&gt;=100,MID(RIGHT(I60,6),1,1),"0")</f>
        <v>0</v>
      </c>
      <c r="Q60" s="44" t="str">
        <f t="shared" ref="Q60:Q63" si="248">IF(H60&gt;=10,MID(RIGHT(I60,5),1,1),"0")</f>
        <v>0</v>
      </c>
      <c r="R60" s="44" t="str">
        <f t="shared" ref="R60:R63" si="249">IF(H60&gt;=0,MID(RIGHT(I60,4),1,1),"0")</f>
        <v>0</v>
      </c>
      <c r="S60" s="44" t="s">
        <v>12</v>
      </c>
      <c r="T60" s="44" t="str">
        <f t="shared" ref="T60:T63" si="250">IF(INT(H60)&lt;&gt;H60,MID(RIGHT(I60,2),1,1),"0")</f>
        <v>0</v>
      </c>
      <c r="U60" s="44" t="str">
        <f t="shared" ref="U60:U63" si="251">IF(INT(H60*10)&lt;&gt;H60*10,RIGHT(I60,1),"0")</f>
        <v>0</v>
      </c>
      <c r="V60" s="45"/>
      <c r="W60" s="46" t="str">
        <f t="shared" ref="W60:W63" si="252">IF(OR(VALUE(J60)=0,VALUE(J60)&gt;5),"",CONCATENATE(IF(VALUE(J60)=1,"",IF(VALUE(J60)=2,"deux ",IF(VALUE(J60)=3,"trois ",IF(VALUE(J60)=4,"quatre ",IF(VALUE(J60)=5,"cinq "))))),"cent"))</f>
        <v/>
      </c>
      <c r="X60" s="46" t="str">
        <f t="shared" ref="X60:X63" si="253">IF(OR(J60="",VALUE(J60)&lt;6),"",CONCATENATE(IF(VALUE(J60)=6,"six ",IF(VALUE(J60)=7,"sept ",IF(VALUE(J60)=8,"huit ",IF(VALUE(J60)=9,"neuf ")))),"cent"))</f>
        <v/>
      </c>
      <c r="Y60" s="46" t="str">
        <f t="shared" ref="Y60:Y63" si="254">CONCATENATE(W60,X60)</f>
        <v/>
      </c>
      <c r="Z60" s="45"/>
      <c r="AA60" s="46" t="str">
        <f t="shared" ref="AA60:AA63" si="255">IF(OR(K60="",VALUE(K60)=0,VALUE(K60)&gt;5,AND(VALUE(AE60)&gt;10,VALUE(AE60)&lt;17)),"",IF(OR(VALUE(AE60)=10,AND(VALUE(AE60)&gt;16,VALUE(AE60)&lt;20)),"dix",IF(VALUE(K60)=2,"vingt",IF(VALUE(K60)=3,"trente",IF(VALUE(K60)=4,"quarante",IF(VALUE(K60)=5,"cinquante"))))))</f>
        <v/>
      </c>
      <c r="AB60" s="46" t="str">
        <f t="shared" ref="AB60:AB63" si="256">IF(OR(K60="",VALUE(K60)&lt;6),"",IF(AND(VALUE(K60)=7,OR(VALUE(L60)=0,AE60&gt;76)),"soixante dix",IF(OR(VALUE(K60)=6,VALUE(K60)=7),"soixante",IF(AND(VALUE(K60)=9,OR(VALUE(L60)=0,VALUE(AE60)&gt;96)),"quatre vingt dix",IF(OR(VALUE(K60)=8,VALUE(K60)=9),"quatre vingt")))))</f>
        <v/>
      </c>
      <c r="AC60" s="46" t="str">
        <f t="shared" ref="AC60:AC63" si="257">CONCATENATE(" ",AA60,AB60,IF(OR(VALUE(L60)&lt;&gt;1,VALUE(K60)=0,VALUE(K60)=1,VALUE(K60)=8,VALUE(K60)=9),""," et"))</f>
        <v xml:space="preserve"> </v>
      </c>
      <c r="AD60" s="45"/>
      <c r="AE60" s="46">
        <f t="shared" ref="AE60:AE63" si="258">VALUE(CONCATENATE(K60,L60))</f>
        <v>0</v>
      </c>
      <c r="AF60" s="46" t="str">
        <f t="shared" ref="AF60:AF63" si="259">IF(OR(VALUE(L60)=0,AE60="",VALUE(L60)&gt;5,AND(VALUE(AE60)&gt;5,VALUE(AE60)&lt;16),AND(VALUE(AE60)&gt;65,VALUE(AE60)&lt;76),AND(VALUE(AE60)&gt;85,VALUE(AE60)&lt;96)),"",CONCATENATE(IF(VALUE(L60)=1,"un",IF(VALUE(L60)=2,"deux",IF(VALUE(L60)=3,"trois",IF(VALUE(L60)=4,"quatre",IF(VALUE(L60)=5,"cinq")))))," million"))</f>
        <v/>
      </c>
      <c r="AG60" s="46" t="str">
        <f t="shared" ref="AG60:AG63" si="260">IF(OR(AE60="",VALUE(L60)&lt;6,AND(VALUE(AE60)&gt;10,VALUE(AE60)&lt;17),AE60=76,AE60=96),"",CONCATENATE(IF(VALUE(L60)=6,"six",IF(VALUE(L60)=7,"sept",IF(VALUE(L60)=8,"huit",IF(VALUE(L60)=9,"neuf",IF(VALUE(AE60)=10,"dix")))))," million"))</f>
        <v/>
      </c>
      <c r="AH60" s="46" t="str">
        <f t="shared" ref="AH60:AH63" si="261">IF(OR(AE60="",VALUE(AE60)&lt;11,AND(VALUE(AE60)&gt;15,VALUE(AE60)&lt;71),AND(VALUE(AE60)&gt;75,VALUE(AE60)&lt;91),VALUE(AE60)&gt;95),"",CONCATENATE(IF(OR(VALUE(AE60)=91,VALUE(AE60)=71,VALUE(AE60)=11),"onze",IF(OR(VALUE(AE60)=92,VALUE(AE60)=72,VALUE(AE60)=12),"douze",IF(OR(VALUE(AE60)=93,VALUE(AE60)=73,VALUE(AE60)=13),"treize",IF(OR(AE60=94,AE60=74,AE60=14),"quatorze",IF(OR(AE60=95,AE60=75,AE60=15),"quinze")))))," million"))</f>
        <v/>
      </c>
      <c r="AI60" s="46" t="str">
        <f t="shared" ref="AI60:AI63" si="262">IF(OR(AE60=16,AE60=76,AE60=96),"seize million","")</f>
        <v/>
      </c>
      <c r="AJ60" s="46" t="str">
        <f t="shared" ref="AJ60:AJ63" si="263">CONCATENATE(" ",AF60,AG60,AH60,AI60,IF(VALUE(CONCATENATE(J60,K60,L60))=0,"",IF(VALUE(L60)=0,"million","")),IF(AND(VALUE(CONCATENATE(J60,K60,L60))&gt;1,VALUE(CONCATENATE(M60,N60,O60,P60,Q60,R60))=0),"s",""))</f>
        <v xml:space="preserve"> </v>
      </c>
      <c r="AK60" s="45"/>
      <c r="AL60" s="46" t="str">
        <f t="shared" ref="AL60:AL63" si="264">IF(OR(VALUE(M60)=0,VALUE(M60)&gt;5),"",CONCATENATE(IF(VALUE(M60)=1,"",IF(VALUE(M60)=2,"deux ",IF(VALUE(M60)=3,"trois ",IF(VALUE(M60)=4,"quatre ",IF(VALUE(M60)=5,"cinq "))))),"cent"))</f>
        <v/>
      </c>
      <c r="AM60" s="46" t="str">
        <f t="shared" ref="AM60:AM63" si="265">IF(OR(M60="",VALUE(M60)&lt;6),"",CONCATENATE(IF(VALUE(M60)=6,"six ",IF(VALUE(M60)=7,"sept ",IF(VALUE(M60)=8,"huit ",IF(VALUE(M60)=9,"neuf ")))),"cent"))</f>
        <v/>
      </c>
      <c r="AN60" s="46" t="str">
        <f t="shared" ref="AN60:AN63" si="266">CONCATENATE(" ",AL60,AM60)</f>
        <v xml:space="preserve"> </v>
      </c>
      <c r="AO60" s="45"/>
      <c r="AP60" s="46" t="str">
        <f t="shared" ref="AP60:AP63" si="267">IF(OR(N60="",VALUE(N60)=0,VALUE(N60)&gt;5,AND(VALUE(AT60)&gt;10,VALUE(AT60)&lt;17)),"",IF(OR(VALUE(AT60)=10,AND(VALUE(AT60)&gt;16,VALUE(AT60)&lt;20)),"dix",IF(VALUE(N60)=2,"vingt",IF(VALUE(N60)=3,"trente",IF(VALUE(N60)=4,"quarante",IF(VALUE(N60)=5,"cinquante"))))))</f>
        <v/>
      </c>
      <c r="AQ60" s="46" t="str">
        <f t="shared" ref="AQ60:AQ63" si="268">IF(OR(N60="",VALUE(N60)&lt;6),"",IF(AND(VALUE(N60)=7,OR(VALUE(O60)=0,AT60&gt;76)),"soixante dix",IF(OR(VALUE(N60)=6,VALUE(N60)=7),"soixante",IF(AND(VALUE(N60)=9,OR(VALUE(O60)=0,VALUE(AT60)&gt;96)),"quatre vingt dix",IF(OR(VALUE(N60)=8,VALUE(N60)=9),"quatre vingt")))))</f>
        <v/>
      </c>
      <c r="AR60" s="46" t="str">
        <f t="shared" ref="AR60:AR63" si="269">CONCATENATE(" ",AP60,AQ60,IF(OR(VALUE(O60)&lt;&gt;1,VALUE(N60)=0,VALUE(N60)=1,VALUE(N60)=8,VALUE(N60)=9),""," et"))</f>
        <v xml:space="preserve"> </v>
      </c>
      <c r="AS60" s="45"/>
      <c r="AT60" s="46">
        <f t="shared" ref="AT60:AT63" si="270">VALUE(CONCATENATE(N60,O60))</f>
        <v>0</v>
      </c>
      <c r="AU60" s="46" t="str">
        <f t="shared" ref="AU60:AU63" si="271">IF(OR(VALUE(O60)=0,AT60="",VALUE(O60)&gt;5,AND(VALUE(AT60)&gt;5,VALUE(AT60)&lt;16),AND(VALUE(AT60)&gt;65,VALUE(AT60)&lt;76),AND(VALUE(AT60)&gt;85,VALUE(AT60)&lt;96)),"",CONCATENATE(IF(VALUE(O60)=1,"un",IF(VALUE(O60)=2,"deux",IF(VALUE(O60)=3,"trois",IF(VALUE(O60)=4,"quatre",IF(VALUE(O60)=5,"cinq")))))," mille"))</f>
        <v/>
      </c>
      <c r="AV60" s="46" t="str">
        <f t="shared" ref="AV60:AV63" si="272">IF(OR(AT60="",VALUE(O60)&lt;6,AND(VALUE(AT60)&gt;10,VALUE(AT60)&lt;17),AT60=76,AT60=96),"",CONCATENATE(IF(VALUE(O60)=6,"six",IF(VALUE(O60)=7,"sept",IF(VALUE(O60)=8,"huit",IF(VALUE(O60)=9,"neuf",IF(VALUE(AT60)=10,"dix")))))," mille"))</f>
        <v/>
      </c>
      <c r="AW60" s="46" t="str">
        <f t="shared" ref="AW60:AW63" si="273">IF(OR(AT60="",VALUE(AT60)&lt;11,AND(VALUE(AT60)&gt;15,VALUE(AT60)&lt;71),AND(VALUE(AT60)&gt;75,VALUE(AT60)&lt;91),VALUE(AT60)&gt;95),"",CONCATENATE(IF(OR(VALUE(AT60)=91,VALUE(AT60)=71,VALUE(AT60)=11),"onze",IF(OR(VALUE(AT60)=92,VALUE(AT60)=72,VALUE(AT60)=12),"douze",IF(OR(VALUE(AT60)=93,VALUE(AT60)=73,VALUE(AT60)=13),"treize",IF(OR(AT60=94,AT60=74,AT60=14),"quatorze",IF(OR(AT60=95,AT60=75,AT60=15),"quinze")))))," mille"))</f>
        <v/>
      </c>
      <c r="AX60" s="46" t="str">
        <f t="shared" ref="AX60:AX63" si="274">IF(OR(AT60=16,AT60=76,AT60=96),"seize mille","")</f>
        <v/>
      </c>
      <c r="AY60" s="46" t="str">
        <f t="shared" ref="AY60:AY63" si="275">IF(AND(AU60="un mille",H60&lt;10000)," mille",CONCATENATE(" ",AU60,AV60,AW60,AX60,IF(VALUE(CONCATENATE(M60,N60,O60))=0,"",IF(VALUE(O60)=0," mille","")),IF(AND(VALUE(CONCATENATE(M60,N60,O60))&gt;1,VALUE(CONCATENATE(P60,Q60,R60))=0),"s","")))</f>
        <v xml:space="preserve"> </v>
      </c>
      <c r="AZ60" s="45"/>
      <c r="BA60" s="46" t="str">
        <f t="shared" ref="BA60:BA63" si="276">IF(OR(VALUE(P60)=0,VALUE(P60)&gt;5),"",CONCATENATE(IF(VALUE(P60)=1,"",IF(VALUE(P60)=2,"deux ",IF(VALUE(P60)=3,"trois ",IF(VALUE(P60)=4,"quatre ",IF(VALUE(P60)=5,"cinq "))))),"cent"))</f>
        <v/>
      </c>
      <c r="BB60" s="46" t="str">
        <f t="shared" ref="BB60:BB63" si="277">IF(OR(P60="",VALUE(P60)&lt;6),"",CONCATENATE(IF(VALUE(P60)=6,"six ",IF(VALUE(P60)=7,"sept ",IF(VALUE(P60)=8,"huit ",IF(VALUE(P60)=9,"neuf ")))),"cent"))</f>
        <v/>
      </c>
      <c r="BC60" s="46" t="str">
        <f t="shared" ref="BC60:BC63" si="278">CONCATENATE(" ",BA60,BB60)</f>
        <v xml:space="preserve"> </v>
      </c>
      <c r="BD60" s="45"/>
      <c r="BE60" s="46" t="str">
        <f t="shared" ref="BE60:BE63" si="279">IF(OR(Q60="",VALUE(Q60)=0,VALUE(Q60)&gt;5,AND(VALUE(BI60)&gt;10,VALUE(BI60)&lt;17)),"",IF(OR(VALUE(BI60)=10,AND(VALUE(BI60)&gt;16,VALUE(BI60)&lt;20)),"dix",IF(VALUE(Q60)=2,"vingt",IF(VALUE(Q60)=3,"trente",IF(VALUE(Q60)=4,"quarante",IF(VALUE(Q60)=5,"cinquante"))))))</f>
        <v/>
      </c>
      <c r="BF60" s="46" t="str">
        <f t="shared" ref="BF60:BF63" si="280">IF(OR(Q60="",VALUE(Q60)&lt;6),"",IF(AND(VALUE(Q60)=7,OR(VALUE(R60)=0,BI60&gt;76)),"soixante dix",IF(OR(VALUE(Q60)=6,VALUE(Q60)=7),"soixante",IF(AND(VALUE(Q60)=9,OR(VALUE(R60)=0,VALUE(BI60)&gt;96)),"quatre vingt dix",IF(OR(VALUE(Q60)=8,VALUE(Q60)=9),"quatre vingt")))))</f>
        <v/>
      </c>
      <c r="BG60" s="46" t="str">
        <f t="shared" ref="BG60:BG63" si="281">CONCATENATE(" ",BE60,BF60,IF(OR(VALUE(R60)&lt;&gt;1,VALUE(Q60)=0,VALUE(Q60)=1,VALUE(Q60)=8,VALUE(Q60)=9),""," et"))</f>
        <v xml:space="preserve"> </v>
      </c>
      <c r="BH60" s="45"/>
      <c r="BI60" s="46">
        <f t="shared" ref="BI60:BI63" si="282">VALUE(CONCATENATE(Q60,R60))</f>
        <v>0</v>
      </c>
      <c r="BJ60" s="46" t="str">
        <f t="shared" ref="BJ60:BJ63" si="283">IF(OR(VALUE(R60)=0,BI60="",VALUE(R60)&gt;5,AND(VALUE(BI60)&gt;5,VALUE(BI60)&lt;16),AND(VALUE(BI60)&gt;65,VALUE(BI60)&lt;76),AND(VALUE(BI60)&gt;85,VALUE(BI60)&lt;96)),"",CONCATENATE(IF(VALUE(R60)=1,"un",IF(VALUE(R60)=2,"deux",IF(VALUE(R60)=3,"trois",IF(VALUE(R60)=4,"quatre",IF(VALUE(R60)=5,"cinq")))))," euro"))</f>
        <v/>
      </c>
      <c r="BK60" s="46" t="str">
        <f t="shared" ref="BK60:BK63" si="284">IF(OR(BI60="",VALUE(R60)&lt;6,AND(VALUE(BI60)&gt;10,VALUE(BI60)&lt;17),BI60=76,BI60=96),"",CONCATENATE(IF(VALUE(R60)=6,"six",IF(VALUE(R60)=7,"sept",IF(VALUE(R60)=8,"huit",IF(VALUE(R60)=9,"neuf",IF(VALUE(BI60)=10,"dix")))))," euro"))</f>
        <v/>
      </c>
      <c r="BL60" s="46" t="str">
        <f t="shared" ref="BL60:BL63" si="285">IF(OR(BI60="",VALUE(BI60)&lt;11,AND(VALUE(BI60)&gt;15,VALUE(BI60)&lt;71),AND(VALUE(BI60)&gt;75,VALUE(BI60)&lt;91),VALUE(BI60)&gt;95),"",CONCATENATE(IF(OR(VALUE(BI60)=91,VALUE(BI60)=71,VALUE(BI60)=11),"onze",IF(OR(VALUE(BI60)=92,VALUE(BI60)=72,VALUE(BI60)=12),"douze",IF(OR(VALUE(BI60)=93,VALUE(BI60)=73,VALUE(BI60)=13),"treize",IF(OR(BI60=94,BI60=74,BI60=14),"quatorze",IF(OR(BI60=95,BI60=75,BI60=15),"quinze")))))," euro"))</f>
        <v/>
      </c>
      <c r="BM60" s="46" t="str">
        <f t="shared" ref="BM60:BM63" si="286">IF(OR(BI60=16,BI60=76,BI60=96),"seize euro","")</f>
        <v/>
      </c>
      <c r="BN60" s="46" t="str">
        <f t="shared" ref="BN60:BN63" si="287">IF(VALUE(CONCATENATE(J60,K60,L60,M60,N60,O60,P60,Q60,R60))=0,"zero euro",CONCATENATE(" ",BJ60,BK60,BL60,BM60,IF(VALUE(CONCATENATE(M60,N60,O60,P60,Q60,R60))=0," d'",""),IF(OR(VALUE(R60)=0,VALUE(CONCATENATE(P60,Q60,R60))=0)," euro",""),IF(VALUE(CONCATENATE(J60,K60,L60,M60,N60,O60,P60,Q60,R60))&gt;1,"s","")))</f>
        <v>zero euro</v>
      </c>
      <c r="BO60" s="45"/>
      <c r="BP60" s="46" t="str">
        <f t="shared" ref="BP60:BP63" si="288">IF(VALUE(CONCATENATE(T60,U60))=0,""," virgule")</f>
        <v/>
      </c>
      <c r="BQ60" s="45"/>
      <c r="BR60" s="46" t="str">
        <f t="shared" ref="BR60:BR63" si="289">IF(OR(T60="",VALUE(T60)=0,VALUE(T60)&gt;5,AND(VALUE(BV60)&gt;10,VALUE(BV60)&lt;17)),"",IF(OR(VALUE(BV60)=10,AND(VALUE(BV60)&gt;16,VALUE(BV60)&lt;20)),"dix",IF(VALUE(T60)=2,"vingt",IF(VALUE(T60)=3,"trente",IF(VALUE(T60)=4,"quarante",IF(VALUE(T60)=5,"cinquante"))))))</f>
        <v/>
      </c>
      <c r="BS60" s="46" t="str">
        <f t="shared" ref="BS60:BS63" si="290">IF(OR(T60="",VALUE(T60)&lt;6),"",IF(AND(VALUE(T60)=7,OR(VALUE(U60)=0,BV60&gt;76)),"soixante dix",IF(OR(VALUE(T60)=6,VALUE(T60)=7),"soixante",IF(AND(VALUE(T60)=9,OR(VALUE(U60)=0,VALUE(BV60)&gt;96)),"quatre vingt dix",IF(OR(VALUE(T60)=8,VALUE(T60)=9),"quatre vingt")))))</f>
        <v/>
      </c>
      <c r="BT60" s="46" t="str">
        <f t="shared" ref="BT60:BT63" si="291">CONCATENATE(" ",BR60,BS60,IF(OR(VALUE(U60)&lt;&gt;1,VALUE(T60)=0,VALUE(T60)=1,VALUE(T60)=8,VALUE(T60)=9),""," et"))</f>
        <v xml:space="preserve"> </v>
      </c>
      <c r="BU60" s="45"/>
      <c r="BV60" s="46">
        <f t="shared" ref="BV60:BV63" si="292">VALUE(CONCATENATE(T60,U60))</f>
        <v>0</v>
      </c>
      <c r="BW60" s="46" t="str">
        <f>IF(OR(VALUE(U60)=0,BV60="",VALUE(U60)&gt;5,AND(VALUE(BV60)&gt;5,VALUE(BV60)&lt;16),AND(VALUE(BV60)&gt;65,VALUE(BV60)&lt;76),AND(VALUE(BV60)&gt;85,VALUE(BV60)&lt;96)),"",CONCATENATE(IF(VALUE(U60)=1,"un",IF(VALUE(U60)=2,"deux",IF(VALUE(U60)=3,"trois",IF(VALUE(U60)=4,"quatre",IF(VALUE(U60)=5,"cinq")))))," centime"))</f>
        <v/>
      </c>
      <c r="BX60" s="46" t="str">
        <f>IF(OR(BV60="",VALUE(U60)&lt;6,AND(VALUE(BV60)&gt;10,VALUE(BV60)&lt;17),BV60=76,BV60=96),"",CONCATENATE(IF(VALUE(U60)=6,"six",IF(VALUE(U60)=7,"sept",IF(VALUE(U60)=8,"huit",IF(VALUE(U60)=9,"neuf",IF(VALUE(BV60)=10,"dix")))))," centime"))</f>
        <v/>
      </c>
      <c r="BY60" s="46" t="str">
        <f>IF(OR(BV60="",VALUE(BV60)&lt;11,AND(VALUE(BV60)&gt;15,VALUE(BV60)&lt;71),AND(VALUE(BV60)&gt;75,VALUE(BV60)&lt;91),VALUE(BV60)&gt;95),"",CONCATENATE(IF(OR(VALUE(BV60)=91,VALUE(BV60)=71,VALUE(BV60)=11),"onze",IF(OR(VALUE(BV60)=92,VALUE(BV60)=72,VALUE(BV60)=12),"douze",IF(OR(VALUE(BV60)=93,VALUE(BV60)=73,VALUE(BV60)=13),"treize",IF(OR(BV60=94,BV60=74,BV60=14),"quatorze",IF(OR(BV60=95,BV60=75,BV60=15),"quinze")))))," centime"))</f>
        <v/>
      </c>
      <c r="BZ60" s="46" t="str">
        <f>IF(OR(BV60=16,BV60=76,BV60=96),"seize centime","")</f>
        <v/>
      </c>
      <c r="CA60" s="46" t="str">
        <f>CONCATENATE(" ",BW60,BX60,BY60,BZ60,IF(AND(VALUE(RIGHT(I60,2))&lt;&gt;0,VALUE(RIGHT(I60,1))=0),"centime",""),IF(VALUE(CONCATENATE(T60,U60))&gt;1,"s",""))</f>
        <v xml:space="preserve"> </v>
      </c>
      <c r="CB60" s="45"/>
      <c r="CC60" s="19" t="str">
        <f t="shared" ref="CC60:CC63" si="293">CONCATENATE(Y60,AC60,AJ60,AN60,AR60,AY60,BC60,BG60,BN60,BP60,BT60,CA60)</f>
        <v xml:space="preserve">       zero euro  </v>
      </c>
      <c r="CD60" s="47" t="e">
        <f>#REF!*H60</f>
        <v>#REF!</v>
      </c>
    </row>
    <row r="61" spans="1:82" ht="11.25" x14ac:dyDescent="0.2">
      <c r="A61" s="23" t="s">
        <v>337</v>
      </c>
      <c r="B61" s="60">
        <v>1</v>
      </c>
      <c r="C61" s="60">
        <v>3</v>
      </c>
      <c r="D61" s="60">
        <v>2</v>
      </c>
      <c r="E61" s="49">
        <f>IF(G61="","",MAX(E$9:E60)+1)</f>
        <v>37</v>
      </c>
      <c r="F61" s="63" t="s">
        <v>362</v>
      </c>
      <c r="G61" s="19" t="s">
        <v>28</v>
      </c>
      <c r="H61" s="43">
        <v>0</v>
      </c>
      <c r="I61" s="44" t="str">
        <f t="shared" si="240"/>
        <v xml:space="preserve"> 0,00</v>
      </c>
      <c r="J61" s="44" t="str">
        <f t="shared" si="241"/>
        <v>0</v>
      </c>
      <c r="K61" s="44" t="str">
        <f t="shared" si="242"/>
        <v>0</v>
      </c>
      <c r="L61" s="44" t="str">
        <f t="shared" si="243"/>
        <v>0</v>
      </c>
      <c r="M61" s="44" t="str">
        <f t="shared" si="244"/>
        <v>0</v>
      </c>
      <c r="N61" s="44" t="str">
        <f t="shared" si="245"/>
        <v>0</v>
      </c>
      <c r="O61" s="44" t="str">
        <f t="shared" si="246"/>
        <v>0</v>
      </c>
      <c r="P61" s="44" t="str">
        <f t="shared" si="247"/>
        <v>0</v>
      </c>
      <c r="Q61" s="44" t="str">
        <f t="shared" si="248"/>
        <v>0</v>
      </c>
      <c r="R61" s="44" t="str">
        <f t="shared" si="249"/>
        <v>0</v>
      </c>
      <c r="S61" s="44" t="s">
        <v>12</v>
      </c>
      <c r="T61" s="44" t="str">
        <f t="shared" si="250"/>
        <v>0</v>
      </c>
      <c r="U61" s="44" t="str">
        <f t="shared" si="251"/>
        <v>0</v>
      </c>
      <c r="V61" s="45"/>
      <c r="W61" s="46" t="str">
        <f t="shared" si="252"/>
        <v/>
      </c>
      <c r="X61" s="46" t="str">
        <f t="shared" si="253"/>
        <v/>
      </c>
      <c r="Y61" s="46" t="str">
        <f t="shared" si="254"/>
        <v/>
      </c>
      <c r="Z61" s="45"/>
      <c r="AA61" s="46" t="str">
        <f t="shared" si="255"/>
        <v/>
      </c>
      <c r="AB61" s="46" t="str">
        <f t="shared" si="256"/>
        <v/>
      </c>
      <c r="AC61" s="46" t="str">
        <f t="shared" si="257"/>
        <v xml:space="preserve"> </v>
      </c>
      <c r="AD61" s="45"/>
      <c r="AE61" s="46">
        <f t="shared" si="258"/>
        <v>0</v>
      </c>
      <c r="AF61" s="46" t="str">
        <f t="shared" si="259"/>
        <v/>
      </c>
      <c r="AG61" s="46" t="str">
        <f t="shared" si="260"/>
        <v/>
      </c>
      <c r="AH61" s="46" t="str">
        <f t="shared" si="261"/>
        <v/>
      </c>
      <c r="AI61" s="46" t="str">
        <f t="shared" si="262"/>
        <v/>
      </c>
      <c r="AJ61" s="46" t="str">
        <f t="shared" si="263"/>
        <v xml:space="preserve"> </v>
      </c>
      <c r="AK61" s="45"/>
      <c r="AL61" s="46" t="str">
        <f t="shared" si="264"/>
        <v/>
      </c>
      <c r="AM61" s="46" t="str">
        <f t="shared" si="265"/>
        <v/>
      </c>
      <c r="AN61" s="46" t="str">
        <f t="shared" si="266"/>
        <v xml:space="preserve"> </v>
      </c>
      <c r="AO61" s="45"/>
      <c r="AP61" s="46" t="str">
        <f t="shared" si="267"/>
        <v/>
      </c>
      <c r="AQ61" s="46" t="str">
        <f t="shared" si="268"/>
        <v/>
      </c>
      <c r="AR61" s="46" t="str">
        <f t="shared" si="269"/>
        <v xml:space="preserve"> </v>
      </c>
      <c r="AS61" s="45"/>
      <c r="AT61" s="46">
        <f t="shared" si="270"/>
        <v>0</v>
      </c>
      <c r="AU61" s="46" t="str">
        <f t="shared" si="271"/>
        <v/>
      </c>
      <c r="AV61" s="46" t="str">
        <f t="shared" si="272"/>
        <v/>
      </c>
      <c r="AW61" s="46" t="str">
        <f t="shared" si="273"/>
        <v/>
      </c>
      <c r="AX61" s="46" t="str">
        <f t="shared" si="274"/>
        <v/>
      </c>
      <c r="AY61" s="46" t="str">
        <f t="shared" si="275"/>
        <v xml:space="preserve"> </v>
      </c>
      <c r="AZ61" s="45"/>
      <c r="BA61" s="46" t="str">
        <f t="shared" si="276"/>
        <v/>
      </c>
      <c r="BB61" s="46" t="str">
        <f t="shared" si="277"/>
        <v/>
      </c>
      <c r="BC61" s="46" t="str">
        <f t="shared" si="278"/>
        <v xml:space="preserve"> </v>
      </c>
      <c r="BD61" s="45"/>
      <c r="BE61" s="46" t="str">
        <f t="shared" si="279"/>
        <v/>
      </c>
      <c r="BF61" s="46" t="str">
        <f t="shared" si="280"/>
        <v/>
      </c>
      <c r="BG61" s="46" t="str">
        <f t="shared" si="281"/>
        <v xml:space="preserve"> </v>
      </c>
      <c r="BH61" s="45"/>
      <c r="BI61" s="46">
        <f t="shared" si="282"/>
        <v>0</v>
      </c>
      <c r="BJ61" s="46" t="str">
        <f t="shared" si="283"/>
        <v/>
      </c>
      <c r="BK61" s="46" t="str">
        <f t="shared" si="284"/>
        <v/>
      </c>
      <c r="BL61" s="46" t="str">
        <f t="shared" si="285"/>
        <v/>
      </c>
      <c r="BM61" s="46" t="str">
        <f t="shared" si="286"/>
        <v/>
      </c>
      <c r="BN61" s="46" t="str">
        <f t="shared" si="287"/>
        <v>zero euro</v>
      </c>
      <c r="BO61" s="45"/>
      <c r="BP61" s="46" t="str">
        <f t="shared" si="288"/>
        <v/>
      </c>
      <c r="BQ61" s="45"/>
      <c r="BR61" s="46" t="str">
        <f t="shared" si="289"/>
        <v/>
      </c>
      <c r="BS61" s="46" t="str">
        <f t="shared" si="290"/>
        <v/>
      </c>
      <c r="BT61" s="46" t="str">
        <f t="shared" si="291"/>
        <v xml:space="preserve"> </v>
      </c>
      <c r="BU61" s="45"/>
      <c r="BV61" s="46">
        <f t="shared" si="292"/>
        <v>0</v>
      </c>
      <c r="BW61" s="46" t="str">
        <f t="shared" ref="BW61:BW63" si="294">IF(OR(VALUE(U61)=0,BV61="",VALUE(U61)&gt;5,AND(VALUE(BV61)&gt;5,VALUE(BV61)&lt;16),AND(VALUE(BV61)&gt;65,VALUE(BV61)&lt;76),AND(VALUE(BV61)&gt;85,VALUE(BV61)&lt;96)),"",CONCATENATE(IF(VALUE(U61)=1,"un",IF(VALUE(U61)=2,"deux",IF(VALUE(U61)=3,"trois",IF(VALUE(U61)=4,"quatre",IF(VALUE(U61)=5,"cinq")))))," centime"))</f>
        <v/>
      </c>
      <c r="BX61" s="46" t="str">
        <f t="shared" ref="BX61:BX63" si="295">IF(OR(BV61="",VALUE(U61)&lt;6,AND(VALUE(BV61)&gt;10,VALUE(BV61)&lt;17),BV61=76,BV61=96),"",CONCATENATE(IF(VALUE(U61)=6,"six",IF(VALUE(U61)=7,"sept",IF(VALUE(U61)=8,"huit",IF(VALUE(U61)=9,"neuf",IF(VALUE(BV61)=10,"dix")))))," centime"))</f>
        <v/>
      </c>
      <c r="BY61" s="46" t="str">
        <f t="shared" ref="BY61:BY63" si="296">IF(OR(BV61="",VALUE(BV61)&lt;11,AND(VALUE(BV61)&gt;15,VALUE(BV61)&lt;71),AND(VALUE(BV61)&gt;75,VALUE(BV61)&lt;91),VALUE(BV61)&gt;95),"",CONCATENATE(IF(OR(VALUE(BV61)=91,VALUE(BV61)=71,VALUE(BV61)=11),"onze",IF(OR(VALUE(BV61)=92,VALUE(BV61)=72,VALUE(BV61)=12),"douze",IF(OR(VALUE(BV61)=93,VALUE(BV61)=73,VALUE(BV61)=13),"treize",IF(OR(BV61=94,BV61=74,BV61=14),"quatorze",IF(OR(BV61=95,BV61=75,BV61=15),"quinze")))))," centime"))</f>
        <v/>
      </c>
      <c r="BZ61" s="46" t="str">
        <f t="shared" ref="BZ61:BZ63" si="297">IF(OR(BV61=16,BV61=76,BV61=96),"seize centime","")</f>
        <v/>
      </c>
      <c r="CA61" s="46" t="str">
        <f t="shared" ref="CA61:CA63" si="298">CONCATENATE(" ",BW61,BX61,BY61,BZ61,IF(AND(VALUE(RIGHT(I61,2))&lt;&gt;0,VALUE(RIGHT(I61,1))=0),"centime",""),IF(VALUE(CONCATENATE(T61,U61))&gt;1,"s",""))</f>
        <v xml:space="preserve"> </v>
      </c>
      <c r="CB61" s="45"/>
      <c r="CC61" s="19" t="str">
        <f t="shared" si="293"/>
        <v xml:space="preserve">       zero euro  </v>
      </c>
      <c r="CD61" s="47"/>
    </row>
    <row r="62" spans="1:82" ht="11.25" x14ac:dyDescent="0.2">
      <c r="A62" s="23" t="s">
        <v>337</v>
      </c>
      <c r="B62" s="60">
        <v>1</v>
      </c>
      <c r="C62" s="60">
        <v>3</v>
      </c>
      <c r="D62" s="60">
        <v>2</v>
      </c>
      <c r="E62" s="49">
        <f>IF(G62="","",MAX(E$9:E61)+1)</f>
        <v>38</v>
      </c>
      <c r="F62" s="63" t="s">
        <v>363</v>
      </c>
      <c r="G62" s="19" t="s">
        <v>28</v>
      </c>
      <c r="H62" s="43">
        <v>0</v>
      </c>
      <c r="I62" s="44" t="str">
        <f t="shared" si="240"/>
        <v xml:space="preserve"> 0,00</v>
      </c>
      <c r="J62" s="44" t="str">
        <f t="shared" si="241"/>
        <v>0</v>
      </c>
      <c r="K62" s="44" t="str">
        <f t="shared" si="242"/>
        <v>0</v>
      </c>
      <c r="L62" s="44" t="str">
        <f t="shared" si="243"/>
        <v>0</v>
      </c>
      <c r="M62" s="44" t="str">
        <f t="shared" si="244"/>
        <v>0</v>
      </c>
      <c r="N62" s="44" t="str">
        <f t="shared" si="245"/>
        <v>0</v>
      </c>
      <c r="O62" s="44" t="str">
        <f t="shared" si="246"/>
        <v>0</v>
      </c>
      <c r="P62" s="44" t="str">
        <f t="shared" si="247"/>
        <v>0</v>
      </c>
      <c r="Q62" s="44" t="str">
        <f t="shared" si="248"/>
        <v>0</v>
      </c>
      <c r="R62" s="44" t="str">
        <f t="shared" si="249"/>
        <v>0</v>
      </c>
      <c r="S62" s="44" t="s">
        <v>12</v>
      </c>
      <c r="T62" s="44" t="str">
        <f t="shared" si="250"/>
        <v>0</v>
      </c>
      <c r="U62" s="44" t="str">
        <f t="shared" si="251"/>
        <v>0</v>
      </c>
      <c r="V62" s="45"/>
      <c r="W62" s="46" t="str">
        <f t="shared" si="252"/>
        <v/>
      </c>
      <c r="X62" s="46" t="str">
        <f t="shared" si="253"/>
        <v/>
      </c>
      <c r="Y62" s="46" t="str">
        <f t="shared" si="254"/>
        <v/>
      </c>
      <c r="Z62" s="45"/>
      <c r="AA62" s="46" t="str">
        <f t="shared" si="255"/>
        <v/>
      </c>
      <c r="AB62" s="46" t="str">
        <f t="shared" si="256"/>
        <v/>
      </c>
      <c r="AC62" s="46" t="str">
        <f t="shared" si="257"/>
        <v xml:space="preserve"> </v>
      </c>
      <c r="AD62" s="45"/>
      <c r="AE62" s="46">
        <f t="shared" si="258"/>
        <v>0</v>
      </c>
      <c r="AF62" s="46" t="str">
        <f t="shared" si="259"/>
        <v/>
      </c>
      <c r="AG62" s="46" t="str">
        <f t="shared" si="260"/>
        <v/>
      </c>
      <c r="AH62" s="46" t="str">
        <f t="shared" si="261"/>
        <v/>
      </c>
      <c r="AI62" s="46" t="str">
        <f t="shared" si="262"/>
        <v/>
      </c>
      <c r="AJ62" s="46" t="str">
        <f t="shared" si="263"/>
        <v xml:space="preserve"> </v>
      </c>
      <c r="AK62" s="45"/>
      <c r="AL62" s="46" t="str">
        <f t="shared" si="264"/>
        <v/>
      </c>
      <c r="AM62" s="46" t="str">
        <f t="shared" si="265"/>
        <v/>
      </c>
      <c r="AN62" s="46" t="str">
        <f t="shared" si="266"/>
        <v xml:space="preserve"> </v>
      </c>
      <c r="AO62" s="45"/>
      <c r="AP62" s="46" t="str">
        <f t="shared" si="267"/>
        <v/>
      </c>
      <c r="AQ62" s="46" t="str">
        <f t="shared" si="268"/>
        <v/>
      </c>
      <c r="AR62" s="46" t="str">
        <f t="shared" si="269"/>
        <v xml:space="preserve"> </v>
      </c>
      <c r="AS62" s="45"/>
      <c r="AT62" s="46">
        <f t="shared" si="270"/>
        <v>0</v>
      </c>
      <c r="AU62" s="46" t="str">
        <f t="shared" si="271"/>
        <v/>
      </c>
      <c r="AV62" s="46" t="str">
        <f t="shared" si="272"/>
        <v/>
      </c>
      <c r="AW62" s="46" t="str">
        <f t="shared" si="273"/>
        <v/>
      </c>
      <c r="AX62" s="46" t="str">
        <f t="shared" si="274"/>
        <v/>
      </c>
      <c r="AY62" s="46" t="str">
        <f t="shared" si="275"/>
        <v xml:space="preserve"> </v>
      </c>
      <c r="AZ62" s="45"/>
      <c r="BA62" s="46" t="str">
        <f t="shared" si="276"/>
        <v/>
      </c>
      <c r="BB62" s="46" t="str">
        <f t="shared" si="277"/>
        <v/>
      </c>
      <c r="BC62" s="46" t="str">
        <f t="shared" si="278"/>
        <v xml:space="preserve"> </v>
      </c>
      <c r="BD62" s="45"/>
      <c r="BE62" s="46" t="str">
        <f t="shared" si="279"/>
        <v/>
      </c>
      <c r="BF62" s="46" t="str">
        <f t="shared" si="280"/>
        <v/>
      </c>
      <c r="BG62" s="46" t="str">
        <f t="shared" si="281"/>
        <v xml:space="preserve"> </v>
      </c>
      <c r="BH62" s="45"/>
      <c r="BI62" s="46">
        <f t="shared" si="282"/>
        <v>0</v>
      </c>
      <c r="BJ62" s="46" t="str">
        <f t="shared" si="283"/>
        <v/>
      </c>
      <c r="BK62" s="46" t="str">
        <f t="shared" si="284"/>
        <v/>
      </c>
      <c r="BL62" s="46" t="str">
        <f t="shared" si="285"/>
        <v/>
      </c>
      <c r="BM62" s="46" t="str">
        <f t="shared" si="286"/>
        <v/>
      </c>
      <c r="BN62" s="46" t="str">
        <f t="shared" si="287"/>
        <v>zero euro</v>
      </c>
      <c r="BO62" s="45"/>
      <c r="BP62" s="46" t="str">
        <f t="shared" si="288"/>
        <v/>
      </c>
      <c r="BQ62" s="45"/>
      <c r="BR62" s="46" t="str">
        <f t="shared" si="289"/>
        <v/>
      </c>
      <c r="BS62" s="46" t="str">
        <f t="shared" si="290"/>
        <v/>
      </c>
      <c r="BT62" s="46" t="str">
        <f t="shared" si="291"/>
        <v xml:space="preserve"> </v>
      </c>
      <c r="BU62" s="45"/>
      <c r="BV62" s="46">
        <f t="shared" si="292"/>
        <v>0</v>
      </c>
      <c r="BW62" s="46" t="str">
        <f t="shared" si="294"/>
        <v/>
      </c>
      <c r="BX62" s="46" t="str">
        <f t="shared" si="295"/>
        <v/>
      </c>
      <c r="BY62" s="46" t="str">
        <f t="shared" si="296"/>
        <v/>
      </c>
      <c r="BZ62" s="46" t="str">
        <f t="shared" si="297"/>
        <v/>
      </c>
      <c r="CA62" s="46" t="str">
        <f t="shared" si="298"/>
        <v xml:space="preserve"> </v>
      </c>
      <c r="CB62" s="45"/>
      <c r="CC62" s="19" t="str">
        <f t="shared" si="293"/>
        <v xml:space="preserve">       zero euro  </v>
      </c>
      <c r="CD62" s="47"/>
    </row>
    <row r="63" spans="1:82" ht="11.25" x14ac:dyDescent="0.2">
      <c r="A63" s="23" t="s">
        <v>337</v>
      </c>
      <c r="B63" s="60">
        <v>1</v>
      </c>
      <c r="C63" s="60">
        <v>3</v>
      </c>
      <c r="D63" s="60">
        <v>2</v>
      </c>
      <c r="E63" s="49">
        <f>IF(G63="","",MAX(E$9:E62)+1)</f>
        <v>39</v>
      </c>
      <c r="F63" s="63" t="s">
        <v>364</v>
      </c>
      <c r="G63" s="19" t="s">
        <v>28</v>
      </c>
      <c r="H63" s="43">
        <v>0</v>
      </c>
      <c r="I63" s="44" t="str">
        <f t="shared" si="240"/>
        <v xml:space="preserve"> 0,00</v>
      </c>
      <c r="J63" s="44" t="str">
        <f t="shared" si="241"/>
        <v>0</v>
      </c>
      <c r="K63" s="44" t="str">
        <f t="shared" si="242"/>
        <v>0</v>
      </c>
      <c r="L63" s="44" t="str">
        <f t="shared" si="243"/>
        <v>0</v>
      </c>
      <c r="M63" s="44" t="str">
        <f t="shared" si="244"/>
        <v>0</v>
      </c>
      <c r="N63" s="44" t="str">
        <f t="shared" si="245"/>
        <v>0</v>
      </c>
      <c r="O63" s="44" t="str">
        <f t="shared" si="246"/>
        <v>0</v>
      </c>
      <c r="P63" s="44" t="str">
        <f t="shared" si="247"/>
        <v>0</v>
      </c>
      <c r="Q63" s="44" t="str">
        <f t="shared" si="248"/>
        <v>0</v>
      </c>
      <c r="R63" s="44" t="str">
        <f t="shared" si="249"/>
        <v>0</v>
      </c>
      <c r="S63" s="44" t="s">
        <v>12</v>
      </c>
      <c r="T63" s="44" t="str">
        <f t="shared" si="250"/>
        <v>0</v>
      </c>
      <c r="U63" s="44" t="str">
        <f t="shared" si="251"/>
        <v>0</v>
      </c>
      <c r="V63" s="45"/>
      <c r="W63" s="46" t="str">
        <f t="shared" si="252"/>
        <v/>
      </c>
      <c r="X63" s="46" t="str">
        <f t="shared" si="253"/>
        <v/>
      </c>
      <c r="Y63" s="46" t="str">
        <f t="shared" si="254"/>
        <v/>
      </c>
      <c r="Z63" s="45"/>
      <c r="AA63" s="46" t="str">
        <f t="shared" si="255"/>
        <v/>
      </c>
      <c r="AB63" s="46" t="str">
        <f t="shared" si="256"/>
        <v/>
      </c>
      <c r="AC63" s="46" t="str">
        <f t="shared" si="257"/>
        <v xml:space="preserve"> </v>
      </c>
      <c r="AD63" s="45"/>
      <c r="AE63" s="46">
        <f t="shared" si="258"/>
        <v>0</v>
      </c>
      <c r="AF63" s="46" t="str">
        <f t="shared" si="259"/>
        <v/>
      </c>
      <c r="AG63" s="46" t="str">
        <f t="shared" si="260"/>
        <v/>
      </c>
      <c r="AH63" s="46" t="str">
        <f t="shared" si="261"/>
        <v/>
      </c>
      <c r="AI63" s="46" t="str">
        <f t="shared" si="262"/>
        <v/>
      </c>
      <c r="AJ63" s="46" t="str">
        <f t="shared" si="263"/>
        <v xml:space="preserve"> </v>
      </c>
      <c r="AK63" s="45"/>
      <c r="AL63" s="46" t="str">
        <f t="shared" si="264"/>
        <v/>
      </c>
      <c r="AM63" s="46" t="str">
        <f t="shared" si="265"/>
        <v/>
      </c>
      <c r="AN63" s="46" t="str">
        <f t="shared" si="266"/>
        <v xml:space="preserve"> </v>
      </c>
      <c r="AO63" s="45"/>
      <c r="AP63" s="46" t="str">
        <f t="shared" si="267"/>
        <v/>
      </c>
      <c r="AQ63" s="46" t="str">
        <f t="shared" si="268"/>
        <v/>
      </c>
      <c r="AR63" s="46" t="str">
        <f t="shared" si="269"/>
        <v xml:space="preserve"> </v>
      </c>
      <c r="AS63" s="45"/>
      <c r="AT63" s="46">
        <f t="shared" si="270"/>
        <v>0</v>
      </c>
      <c r="AU63" s="46" t="str">
        <f t="shared" si="271"/>
        <v/>
      </c>
      <c r="AV63" s="46" t="str">
        <f t="shared" si="272"/>
        <v/>
      </c>
      <c r="AW63" s="46" t="str">
        <f t="shared" si="273"/>
        <v/>
      </c>
      <c r="AX63" s="46" t="str">
        <f t="shared" si="274"/>
        <v/>
      </c>
      <c r="AY63" s="46" t="str">
        <f t="shared" si="275"/>
        <v xml:space="preserve"> </v>
      </c>
      <c r="AZ63" s="45"/>
      <c r="BA63" s="46" t="str">
        <f t="shared" si="276"/>
        <v/>
      </c>
      <c r="BB63" s="46" t="str">
        <f t="shared" si="277"/>
        <v/>
      </c>
      <c r="BC63" s="46" t="str">
        <f t="shared" si="278"/>
        <v xml:space="preserve"> </v>
      </c>
      <c r="BD63" s="45"/>
      <c r="BE63" s="46" t="str">
        <f t="shared" si="279"/>
        <v/>
      </c>
      <c r="BF63" s="46" t="str">
        <f t="shared" si="280"/>
        <v/>
      </c>
      <c r="BG63" s="46" t="str">
        <f t="shared" si="281"/>
        <v xml:space="preserve"> </v>
      </c>
      <c r="BH63" s="45"/>
      <c r="BI63" s="46">
        <f t="shared" si="282"/>
        <v>0</v>
      </c>
      <c r="BJ63" s="46" t="str">
        <f t="shared" si="283"/>
        <v/>
      </c>
      <c r="BK63" s="46" t="str">
        <f t="shared" si="284"/>
        <v/>
      </c>
      <c r="BL63" s="46" t="str">
        <f t="shared" si="285"/>
        <v/>
      </c>
      <c r="BM63" s="46" t="str">
        <f t="shared" si="286"/>
        <v/>
      </c>
      <c r="BN63" s="46" t="str">
        <f t="shared" si="287"/>
        <v>zero euro</v>
      </c>
      <c r="BO63" s="45"/>
      <c r="BP63" s="46" t="str">
        <f t="shared" si="288"/>
        <v/>
      </c>
      <c r="BQ63" s="45"/>
      <c r="BR63" s="46" t="str">
        <f t="shared" si="289"/>
        <v/>
      </c>
      <c r="BS63" s="46" t="str">
        <f t="shared" si="290"/>
        <v/>
      </c>
      <c r="BT63" s="46" t="str">
        <f t="shared" si="291"/>
        <v xml:space="preserve"> </v>
      </c>
      <c r="BU63" s="45"/>
      <c r="BV63" s="46">
        <f t="shared" si="292"/>
        <v>0</v>
      </c>
      <c r="BW63" s="46" t="str">
        <f t="shared" si="294"/>
        <v/>
      </c>
      <c r="BX63" s="46" t="str">
        <f t="shared" si="295"/>
        <v/>
      </c>
      <c r="BY63" s="46" t="str">
        <f t="shared" si="296"/>
        <v/>
      </c>
      <c r="BZ63" s="46" t="str">
        <f t="shared" si="297"/>
        <v/>
      </c>
      <c r="CA63" s="46" t="str">
        <f t="shared" si="298"/>
        <v xml:space="preserve"> </v>
      </c>
      <c r="CB63" s="45"/>
      <c r="CC63" s="19" t="str">
        <f t="shared" si="293"/>
        <v xml:space="preserve">       zero euro  </v>
      </c>
      <c r="CD63" s="47"/>
    </row>
    <row r="64" spans="1:82" ht="15" customHeight="1" x14ac:dyDescent="0.2">
      <c r="A64" s="23" t="s">
        <v>337</v>
      </c>
      <c r="B64" s="56">
        <v>1</v>
      </c>
      <c r="C64" s="56">
        <v>3</v>
      </c>
      <c r="D64" s="56">
        <v>5</v>
      </c>
      <c r="E64" s="57" t="str">
        <f>IF(G64="","",MAX(E$9:E63)+1)</f>
        <v/>
      </c>
      <c r="F64" s="58" t="s">
        <v>365</v>
      </c>
      <c r="G64" s="59"/>
      <c r="H64" s="38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59"/>
      <c r="CD64" s="59"/>
    </row>
    <row r="65" spans="1:82" ht="11.25" x14ac:dyDescent="0.2">
      <c r="A65" s="23" t="s">
        <v>337</v>
      </c>
      <c r="B65" s="60">
        <v>1</v>
      </c>
      <c r="C65" s="60">
        <v>3</v>
      </c>
      <c r="D65" s="60">
        <v>5</v>
      </c>
      <c r="E65" s="49">
        <f>IF(G65="","",MAX(E$9:E63)+1)</f>
        <v>40</v>
      </c>
      <c r="F65" s="63" t="s">
        <v>366</v>
      </c>
      <c r="G65" s="62" t="s">
        <v>28</v>
      </c>
      <c r="H65" s="43">
        <v>0</v>
      </c>
      <c r="I65" s="44" t="str">
        <f t="shared" ref="I65:I71" si="299">IF(H65=INT(H65),CONCATENATE(" ",H65,",00"),IF(INT(H65*10)=H65*10,CONCATENATE(" ",H65,"0"),CONCATENATE(" ",H65)))</f>
        <v xml:space="preserve"> 0,00</v>
      </c>
      <c r="J65" s="44" t="str">
        <f t="shared" ref="J65:J71" si="300">IF(H65&gt;=100000000,MID(RIGHT(I65,12),1,1),"0")</f>
        <v>0</v>
      </c>
      <c r="K65" s="44" t="str">
        <f t="shared" ref="K65:K71" si="301">IF(H65&gt;=10000000,MID(RIGHT(I65,11),1,1),"0")</f>
        <v>0</v>
      </c>
      <c r="L65" s="44" t="str">
        <f t="shared" ref="L65:L71" si="302">IF(H65&gt;=1000000,MID(RIGHT(I65,10),1,1),"0")</f>
        <v>0</v>
      </c>
      <c r="M65" s="44" t="str">
        <f t="shared" ref="M65:M71" si="303">IF(H65&gt;=100000,MID(RIGHT(I65,9),1,1),"0")</f>
        <v>0</v>
      </c>
      <c r="N65" s="44" t="str">
        <f t="shared" ref="N65:N71" si="304">IF(H65&gt;=10000,MID(RIGHT(I65,8),1,1),"0")</f>
        <v>0</v>
      </c>
      <c r="O65" s="44" t="str">
        <f t="shared" ref="O65:O71" si="305">IF(H65&gt;=1000,MID(RIGHT(I65,7),1,1),"0")</f>
        <v>0</v>
      </c>
      <c r="P65" s="44" t="str">
        <f t="shared" ref="P65:P71" si="306">IF(H65&gt;=100,MID(RIGHT(I65,6),1,1),"0")</f>
        <v>0</v>
      </c>
      <c r="Q65" s="44" t="str">
        <f t="shared" ref="Q65:Q71" si="307">IF(H65&gt;=10,MID(RIGHT(I65,5),1,1),"0")</f>
        <v>0</v>
      </c>
      <c r="R65" s="44" t="str">
        <f t="shared" ref="R65:R71" si="308">IF(H65&gt;=0,MID(RIGHT(I65,4),1,1),"0")</f>
        <v>0</v>
      </c>
      <c r="S65" s="44" t="s">
        <v>12</v>
      </c>
      <c r="T65" s="44" t="str">
        <f t="shared" ref="T65:T71" si="309">IF(INT(H65)&lt;&gt;H65,MID(RIGHT(I65,2),1,1),"0")</f>
        <v>0</v>
      </c>
      <c r="U65" s="44" t="str">
        <f t="shared" ref="U65:U71" si="310">IF(INT(H65*10)&lt;&gt;H65*10,RIGHT(I65,1),"0")</f>
        <v>0</v>
      </c>
      <c r="V65" s="45"/>
      <c r="W65" s="46" t="str">
        <f t="shared" ref="W65:W71" si="311">IF(OR(VALUE(J65)=0,VALUE(J65)&gt;5),"",CONCATENATE(IF(VALUE(J65)=1,"",IF(VALUE(J65)=2,"deux ",IF(VALUE(J65)=3,"trois ",IF(VALUE(J65)=4,"quatre ",IF(VALUE(J65)=5,"cinq "))))),"cent"))</f>
        <v/>
      </c>
      <c r="X65" s="46" t="str">
        <f t="shared" ref="X65:X71" si="312">IF(OR(J65="",VALUE(J65)&lt;6),"",CONCATENATE(IF(VALUE(J65)=6,"six ",IF(VALUE(J65)=7,"sept ",IF(VALUE(J65)=8,"huit ",IF(VALUE(J65)=9,"neuf ")))),"cent"))</f>
        <v/>
      </c>
      <c r="Y65" s="46" t="str">
        <f t="shared" ref="Y65:Y71" si="313">CONCATENATE(W65,X65)</f>
        <v/>
      </c>
      <c r="Z65" s="45"/>
      <c r="AA65" s="46" t="str">
        <f t="shared" ref="AA65:AA71" si="314">IF(OR(K65="",VALUE(K65)=0,VALUE(K65)&gt;5,AND(VALUE(AE65)&gt;10,VALUE(AE65)&lt;17)),"",IF(OR(VALUE(AE65)=10,AND(VALUE(AE65)&gt;16,VALUE(AE65)&lt;20)),"dix",IF(VALUE(K65)=2,"vingt",IF(VALUE(K65)=3,"trente",IF(VALUE(K65)=4,"quarante",IF(VALUE(K65)=5,"cinquante"))))))</f>
        <v/>
      </c>
      <c r="AB65" s="46" t="str">
        <f t="shared" ref="AB65:AB71" si="315">IF(OR(K65="",VALUE(K65)&lt;6),"",IF(AND(VALUE(K65)=7,OR(VALUE(L65)=0,AE65&gt;76)),"soixante dix",IF(OR(VALUE(K65)=6,VALUE(K65)=7),"soixante",IF(AND(VALUE(K65)=9,OR(VALUE(L65)=0,VALUE(AE65)&gt;96)),"quatre vingt dix",IF(OR(VALUE(K65)=8,VALUE(K65)=9),"quatre vingt")))))</f>
        <v/>
      </c>
      <c r="AC65" s="46" t="str">
        <f t="shared" ref="AC65:AC71" si="316">CONCATENATE(" ",AA65,AB65,IF(OR(VALUE(L65)&lt;&gt;1,VALUE(K65)=0,VALUE(K65)=1,VALUE(K65)=8,VALUE(K65)=9),""," et"))</f>
        <v xml:space="preserve"> </v>
      </c>
      <c r="AD65" s="45"/>
      <c r="AE65" s="46">
        <f t="shared" ref="AE65:AE71" si="317">VALUE(CONCATENATE(K65,L65))</f>
        <v>0</v>
      </c>
      <c r="AF65" s="46" t="str">
        <f t="shared" ref="AF65:AF71" si="318">IF(OR(VALUE(L65)=0,AE65="",VALUE(L65)&gt;5,AND(VALUE(AE65)&gt;5,VALUE(AE65)&lt;16),AND(VALUE(AE65)&gt;65,VALUE(AE65)&lt;76),AND(VALUE(AE65)&gt;85,VALUE(AE65)&lt;96)),"",CONCATENATE(IF(VALUE(L65)=1,"un",IF(VALUE(L65)=2,"deux",IF(VALUE(L65)=3,"trois",IF(VALUE(L65)=4,"quatre",IF(VALUE(L65)=5,"cinq")))))," million"))</f>
        <v/>
      </c>
      <c r="AG65" s="46" t="str">
        <f t="shared" ref="AG65:AG71" si="319">IF(OR(AE65="",VALUE(L65)&lt;6,AND(VALUE(AE65)&gt;10,VALUE(AE65)&lt;17),AE65=76,AE65=96),"",CONCATENATE(IF(VALUE(L65)=6,"six",IF(VALUE(L65)=7,"sept",IF(VALUE(L65)=8,"huit",IF(VALUE(L65)=9,"neuf",IF(VALUE(AE65)=10,"dix")))))," million"))</f>
        <v/>
      </c>
      <c r="AH65" s="46" t="str">
        <f t="shared" ref="AH65:AH71" si="320">IF(OR(AE65="",VALUE(AE65)&lt;11,AND(VALUE(AE65)&gt;15,VALUE(AE65)&lt;71),AND(VALUE(AE65)&gt;75,VALUE(AE65)&lt;91),VALUE(AE65)&gt;95),"",CONCATENATE(IF(OR(VALUE(AE65)=91,VALUE(AE65)=71,VALUE(AE65)=11),"onze",IF(OR(VALUE(AE65)=92,VALUE(AE65)=72,VALUE(AE65)=12),"douze",IF(OR(VALUE(AE65)=93,VALUE(AE65)=73,VALUE(AE65)=13),"treize",IF(OR(AE65=94,AE65=74,AE65=14),"quatorze",IF(OR(AE65=95,AE65=75,AE65=15),"quinze")))))," million"))</f>
        <v/>
      </c>
      <c r="AI65" s="46" t="str">
        <f t="shared" ref="AI65:AI71" si="321">IF(OR(AE65=16,AE65=76,AE65=96),"seize million","")</f>
        <v/>
      </c>
      <c r="AJ65" s="46" t="str">
        <f t="shared" ref="AJ65:AJ71" si="322">CONCATENATE(" ",AF65,AG65,AH65,AI65,IF(VALUE(CONCATENATE(J65,K65,L65))=0,"",IF(VALUE(L65)=0,"million","")),IF(AND(VALUE(CONCATENATE(J65,K65,L65))&gt;1,VALUE(CONCATENATE(M65,N65,O65,P65,Q65,R65))=0),"s",""))</f>
        <v xml:space="preserve"> </v>
      </c>
      <c r="AK65" s="45"/>
      <c r="AL65" s="46" t="str">
        <f t="shared" ref="AL65:AL71" si="323">IF(OR(VALUE(M65)=0,VALUE(M65)&gt;5),"",CONCATENATE(IF(VALUE(M65)=1,"",IF(VALUE(M65)=2,"deux ",IF(VALUE(M65)=3,"trois ",IF(VALUE(M65)=4,"quatre ",IF(VALUE(M65)=5,"cinq "))))),"cent"))</f>
        <v/>
      </c>
      <c r="AM65" s="46" t="str">
        <f t="shared" ref="AM65:AM71" si="324">IF(OR(M65="",VALUE(M65)&lt;6),"",CONCATENATE(IF(VALUE(M65)=6,"six ",IF(VALUE(M65)=7,"sept ",IF(VALUE(M65)=8,"huit ",IF(VALUE(M65)=9,"neuf ")))),"cent"))</f>
        <v/>
      </c>
      <c r="AN65" s="46" t="str">
        <f t="shared" ref="AN65:AN71" si="325">CONCATENATE(" ",AL65,AM65)</f>
        <v xml:space="preserve"> </v>
      </c>
      <c r="AO65" s="45"/>
      <c r="AP65" s="46" t="str">
        <f t="shared" ref="AP65:AP71" si="326">IF(OR(N65="",VALUE(N65)=0,VALUE(N65)&gt;5,AND(VALUE(AT65)&gt;10,VALUE(AT65)&lt;17)),"",IF(OR(VALUE(AT65)=10,AND(VALUE(AT65)&gt;16,VALUE(AT65)&lt;20)),"dix",IF(VALUE(N65)=2,"vingt",IF(VALUE(N65)=3,"trente",IF(VALUE(N65)=4,"quarante",IF(VALUE(N65)=5,"cinquante"))))))</f>
        <v/>
      </c>
      <c r="AQ65" s="46" t="str">
        <f t="shared" ref="AQ65:AQ71" si="327">IF(OR(N65="",VALUE(N65)&lt;6),"",IF(AND(VALUE(N65)=7,OR(VALUE(O65)=0,AT65&gt;76)),"soixante dix",IF(OR(VALUE(N65)=6,VALUE(N65)=7),"soixante",IF(AND(VALUE(N65)=9,OR(VALUE(O65)=0,VALUE(AT65)&gt;96)),"quatre vingt dix",IF(OR(VALUE(N65)=8,VALUE(N65)=9),"quatre vingt")))))</f>
        <v/>
      </c>
      <c r="AR65" s="46" t="str">
        <f t="shared" ref="AR65:AR71" si="328">CONCATENATE(" ",AP65,AQ65,IF(OR(VALUE(O65)&lt;&gt;1,VALUE(N65)=0,VALUE(N65)=1,VALUE(N65)=8,VALUE(N65)=9),""," et"))</f>
        <v xml:space="preserve"> </v>
      </c>
      <c r="AS65" s="45"/>
      <c r="AT65" s="46">
        <f t="shared" ref="AT65:AT71" si="329">VALUE(CONCATENATE(N65,O65))</f>
        <v>0</v>
      </c>
      <c r="AU65" s="46" t="str">
        <f t="shared" ref="AU65:AU71" si="330">IF(OR(VALUE(O65)=0,AT65="",VALUE(O65)&gt;5,AND(VALUE(AT65)&gt;5,VALUE(AT65)&lt;16),AND(VALUE(AT65)&gt;65,VALUE(AT65)&lt;76),AND(VALUE(AT65)&gt;85,VALUE(AT65)&lt;96)),"",CONCATENATE(IF(VALUE(O65)=1,"un",IF(VALUE(O65)=2,"deux",IF(VALUE(O65)=3,"trois",IF(VALUE(O65)=4,"quatre",IF(VALUE(O65)=5,"cinq")))))," mille"))</f>
        <v/>
      </c>
      <c r="AV65" s="46" t="str">
        <f t="shared" ref="AV65:AV71" si="331">IF(OR(AT65="",VALUE(O65)&lt;6,AND(VALUE(AT65)&gt;10,VALUE(AT65)&lt;17),AT65=76,AT65=96),"",CONCATENATE(IF(VALUE(O65)=6,"six",IF(VALUE(O65)=7,"sept",IF(VALUE(O65)=8,"huit",IF(VALUE(O65)=9,"neuf",IF(VALUE(AT65)=10,"dix")))))," mille"))</f>
        <v/>
      </c>
      <c r="AW65" s="46" t="str">
        <f t="shared" ref="AW65:AW71" si="332">IF(OR(AT65="",VALUE(AT65)&lt;11,AND(VALUE(AT65)&gt;15,VALUE(AT65)&lt;71),AND(VALUE(AT65)&gt;75,VALUE(AT65)&lt;91),VALUE(AT65)&gt;95),"",CONCATENATE(IF(OR(VALUE(AT65)=91,VALUE(AT65)=71,VALUE(AT65)=11),"onze",IF(OR(VALUE(AT65)=92,VALUE(AT65)=72,VALUE(AT65)=12),"douze",IF(OR(VALUE(AT65)=93,VALUE(AT65)=73,VALUE(AT65)=13),"treize",IF(OR(AT65=94,AT65=74,AT65=14),"quatorze",IF(OR(AT65=95,AT65=75,AT65=15),"quinze")))))," mille"))</f>
        <v/>
      </c>
      <c r="AX65" s="46" t="str">
        <f t="shared" ref="AX65:AX71" si="333">IF(OR(AT65=16,AT65=76,AT65=96),"seize mille","")</f>
        <v/>
      </c>
      <c r="AY65" s="46" t="str">
        <f t="shared" ref="AY65:AY71" si="334">IF(AND(AU65="un mille",H65&lt;10000)," mille",CONCATENATE(" ",AU65,AV65,AW65,AX65,IF(VALUE(CONCATENATE(M65,N65,O65))=0,"",IF(VALUE(O65)=0," mille","")),IF(AND(VALUE(CONCATENATE(M65,N65,O65))&gt;1,VALUE(CONCATENATE(P65,Q65,R65))=0),"s","")))</f>
        <v xml:space="preserve"> </v>
      </c>
      <c r="AZ65" s="45"/>
      <c r="BA65" s="46" t="str">
        <f t="shared" ref="BA65:BA71" si="335">IF(OR(VALUE(P65)=0,VALUE(P65)&gt;5),"",CONCATENATE(IF(VALUE(P65)=1,"",IF(VALUE(P65)=2,"deux ",IF(VALUE(P65)=3,"trois ",IF(VALUE(P65)=4,"quatre ",IF(VALUE(P65)=5,"cinq "))))),"cent"))</f>
        <v/>
      </c>
      <c r="BB65" s="46" t="str">
        <f t="shared" ref="BB65:BB71" si="336">IF(OR(P65="",VALUE(P65)&lt;6),"",CONCATENATE(IF(VALUE(P65)=6,"six ",IF(VALUE(P65)=7,"sept ",IF(VALUE(P65)=8,"huit ",IF(VALUE(P65)=9,"neuf ")))),"cent"))</f>
        <v/>
      </c>
      <c r="BC65" s="46" t="str">
        <f t="shared" ref="BC65:BC71" si="337">CONCATENATE(" ",BA65,BB65)</f>
        <v xml:space="preserve"> </v>
      </c>
      <c r="BD65" s="45"/>
      <c r="BE65" s="46" t="str">
        <f t="shared" ref="BE65:BE71" si="338">IF(OR(Q65="",VALUE(Q65)=0,VALUE(Q65)&gt;5,AND(VALUE(BI65)&gt;10,VALUE(BI65)&lt;17)),"",IF(OR(VALUE(BI65)=10,AND(VALUE(BI65)&gt;16,VALUE(BI65)&lt;20)),"dix",IF(VALUE(Q65)=2,"vingt",IF(VALUE(Q65)=3,"trente",IF(VALUE(Q65)=4,"quarante",IF(VALUE(Q65)=5,"cinquante"))))))</f>
        <v/>
      </c>
      <c r="BF65" s="46" t="str">
        <f t="shared" ref="BF65:BF71" si="339">IF(OR(Q65="",VALUE(Q65)&lt;6),"",IF(AND(VALUE(Q65)=7,OR(VALUE(R65)=0,BI65&gt;76)),"soixante dix",IF(OR(VALUE(Q65)=6,VALUE(Q65)=7),"soixante",IF(AND(VALUE(Q65)=9,OR(VALUE(R65)=0,VALUE(BI65)&gt;96)),"quatre vingt dix",IF(OR(VALUE(Q65)=8,VALUE(Q65)=9),"quatre vingt")))))</f>
        <v/>
      </c>
      <c r="BG65" s="46" t="str">
        <f t="shared" ref="BG65:BG71" si="340">CONCATENATE(" ",BE65,BF65,IF(OR(VALUE(R65)&lt;&gt;1,VALUE(Q65)=0,VALUE(Q65)=1,VALUE(Q65)=8,VALUE(Q65)=9),""," et"))</f>
        <v xml:space="preserve"> </v>
      </c>
      <c r="BH65" s="45"/>
      <c r="BI65" s="46">
        <f t="shared" ref="BI65:BI71" si="341">VALUE(CONCATENATE(Q65,R65))</f>
        <v>0</v>
      </c>
      <c r="BJ65" s="46" t="str">
        <f t="shared" ref="BJ65:BJ71" si="342">IF(OR(VALUE(R65)=0,BI65="",VALUE(R65)&gt;5,AND(VALUE(BI65)&gt;5,VALUE(BI65)&lt;16),AND(VALUE(BI65)&gt;65,VALUE(BI65)&lt;76),AND(VALUE(BI65)&gt;85,VALUE(BI65)&lt;96)),"",CONCATENATE(IF(VALUE(R65)=1,"un",IF(VALUE(R65)=2,"deux",IF(VALUE(R65)=3,"trois",IF(VALUE(R65)=4,"quatre",IF(VALUE(R65)=5,"cinq")))))," euro"))</f>
        <v/>
      </c>
      <c r="BK65" s="46" t="str">
        <f t="shared" ref="BK65:BK71" si="343">IF(OR(BI65="",VALUE(R65)&lt;6,AND(VALUE(BI65)&gt;10,VALUE(BI65)&lt;17),BI65=76,BI65=96),"",CONCATENATE(IF(VALUE(R65)=6,"six",IF(VALUE(R65)=7,"sept",IF(VALUE(R65)=8,"huit",IF(VALUE(R65)=9,"neuf",IF(VALUE(BI65)=10,"dix")))))," euro"))</f>
        <v/>
      </c>
      <c r="BL65" s="46" t="str">
        <f t="shared" ref="BL65:BL71" si="344">IF(OR(BI65="",VALUE(BI65)&lt;11,AND(VALUE(BI65)&gt;15,VALUE(BI65)&lt;71),AND(VALUE(BI65)&gt;75,VALUE(BI65)&lt;91),VALUE(BI65)&gt;95),"",CONCATENATE(IF(OR(VALUE(BI65)=91,VALUE(BI65)=71,VALUE(BI65)=11),"onze",IF(OR(VALUE(BI65)=92,VALUE(BI65)=72,VALUE(BI65)=12),"douze",IF(OR(VALUE(BI65)=93,VALUE(BI65)=73,VALUE(BI65)=13),"treize",IF(OR(BI65=94,BI65=74,BI65=14),"quatorze",IF(OR(BI65=95,BI65=75,BI65=15),"quinze")))))," euro"))</f>
        <v/>
      </c>
      <c r="BM65" s="46" t="str">
        <f t="shared" ref="BM65:BM71" si="345">IF(OR(BI65=16,BI65=76,BI65=96),"seize euro","")</f>
        <v/>
      </c>
      <c r="BN65" s="46" t="str">
        <f t="shared" ref="BN65:BN71" si="346">IF(VALUE(CONCATENATE(J65,K65,L65,M65,N65,O65,P65,Q65,R65))=0,"zero euro",CONCATENATE(" ",BJ65,BK65,BL65,BM65,IF(VALUE(CONCATENATE(M65,N65,O65,P65,Q65,R65))=0," d'",""),IF(OR(VALUE(R65)=0,VALUE(CONCATENATE(P65,Q65,R65))=0)," euro",""),IF(VALUE(CONCATENATE(J65,K65,L65,M65,N65,O65,P65,Q65,R65))&gt;1,"s","")))</f>
        <v>zero euro</v>
      </c>
      <c r="BO65" s="45"/>
      <c r="BP65" s="46" t="str">
        <f t="shared" ref="BP65:BP71" si="347">IF(VALUE(CONCATENATE(T65,U65))=0,""," virgule")</f>
        <v/>
      </c>
      <c r="BQ65" s="45"/>
      <c r="BR65" s="46" t="str">
        <f t="shared" ref="BR65:BR71" si="348">IF(OR(T65="",VALUE(T65)=0,VALUE(T65)&gt;5,AND(VALUE(BV65)&gt;10,VALUE(BV65)&lt;17)),"",IF(OR(VALUE(BV65)=10,AND(VALUE(BV65)&gt;16,VALUE(BV65)&lt;20)),"dix",IF(VALUE(T65)=2,"vingt",IF(VALUE(T65)=3,"trente",IF(VALUE(T65)=4,"quarante",IF(VALUE(T65)=5,"cinquante"))))))</f>
        <v/>
      </c>
      <c r="BS65" s="46" t="str">
        <f t="shared" ref="BS65:BS71" si="349">IF(OR(T65="",VALUE(T65)&lt;6),"",IF(AND(VALUE(T65)=7,OR(VALUE(U65)=0,BV65&gt;76)),"soixante dix",IF(OR(VALUE(T65)=6,VALUE(T65)=7),"soixante",IF(AND(VALUE(T65)=9,OR(VALUE(U65)=0,VALUE(BV65)&gt;96)),"quatre vingt dix",IF(OR(VALUE(T65)=8,VALUE(T65)=9),"quatre vingt")))))</f>
        <v/>
      </c>
      <c r="BT65" s="46" t="str">
        <f t="shared" ref="BT65:BT71" si="350">CONCATENATE(" ",BR65,BS65,IF(OR(VALUE(U65)&lt;&gt;1,VALUE(T65)=0,VALUE(T65)=1,VALUE(T65)=8,VALUE(T65)=9),""," et"))</f>
        <v xml:space="preserve"> </v>
      </c>
      <c r="BU65" s="45"/>
      <c r="BV65" s="46">
        <f t="shared" ref="BV65:BV71" si="351">VALUE(CONCATENATE(T65,U65))</f>
        <v>0</v>
      </c>
      <c r="BW65" s="46" t="str">
        <f t="shared" ref="BW65:BW71" si="352">IF(OR(VALUE(U65)=0,BV65="",VALUE(U65)&gt;5,AND(VALUE(BV65)&gt;5,VALUE(BV65)&lt;16),AND(VALUE(BV65)&gt;65,VALUE(BV65)&lt;76),AND(VALUE(BV65)&gt;85,VALUE(BV65)&lt;96)),"",CONCATENATE(IF(VALUE(U65)=1,"un",IF(VALUE(U65)=2,"deux",IF(VALUE(U65)=3,"trois",IF(VALUE(U65)=4,"quatre",IF(VALUE(U65)=5,"cinq")))))," centime"))</f>
        <v/>
      </c>
      <c r="BX65" s="46" t="str">
        <f t="shared" ref="BX65:BX71" si="353">IF(OR(BV65="",VALUE(U65)&lt;6,AND(VALUE(BV65)&gt;10,VALUE(BV65)&lt;17),BV65=76,BV65=96),"",CONCATENATE(IF(VALUE(U65)=6,"six",IF(VALUE(U65)=7,"sept",IF(VALUE(U65)=8,"huit",IF(VALUE(U65)=9,"neuf",IF(VALUE(BV65)=10,"dix")))))," centime"))</f>
        <v/>
      </c>
      <c r="BY65" s="46" t="str">
        <f t="shared" ref="BY65:BY71" si="354">IF(OR(BV65="",VALUE(BV65)&lt;11,AND(VALUE(BV65)&gt;15,VALUE(BV65)&lt;71),AND(VALUE(BV65)&gt;75,VALUE(BV65)&lt;91),VALUE(BV65)&gt;95),"",CONCATENATE(IF(OR(VALUE(BV65)=91,VALUE(BV65)=71,VALUE(BV65)=11),"onze",IF(OR(VALUE(BV65)=92,VALUE(BV65)=72,VALUE(BV65)=12),"douze",IF(OR(VALUE(BV65)=93,VALUE(BV65)=73,VALUE(BV65)=13),"treize",IF(OR(BV65=94,BV65=74,BV65=14),"quatorze",IF(OR(BV65=95,BV65=75,BV65=15),"quinze")))))," centime"))</f>
        <v/>
      </c>
      <c r="BZ65" s="46" t="str">
        <f t="shared" ref="BZ65:BZ71" si="355">IF(OR(BV65=16,BV65=76,BV65=96),"seize centime","")</f>
        <v/>
      </c>
      <c r="CA65" s="46" t="str">
        <f t="shared" ref="CA65:CA71" si="356">CONCATENATE(" ",BW65,BX65,BY65,BZ65,IF(AND(VALUE(RIGHT(I65,2))&lt;&gt;0,VALUE(RIGHT(I65,1))=0),"centime",""),IF(VALUE(CONCATENATE(T65,U65))&gt;1,"s",""))</f>
        <v xml:space="preserve"> </v>
      </c>
      <c r="CB65" s="45"/>
      <c r="CC65" s="19" t="str">
        <f t="shared" ref="CC65:CC71" si="357">CONCATENATE(Y65,AC65,AJ65,AN65,AR65,AY65,BC65,BG65,BN65,BP65,BT65,CA65)</f>
        <v xml:space="preserve">       zero euro  </v>
      </c>
      <c r="CD65" s="47"/>
    </row>
    <row r="66" spans="1:82" ht="11.25" x14ac:dyDescent="0.2">
      <c r="A66" s="23" t="s">
        <v>337</v>
      </c>
      <c r="B66" s="60">
        <v>1</v>
      </c>
      <c r="C66" s="60">
        <v>3</v>
      </c>
      <c r="D66" s="60">
        <v>5</v>
      </c>
      <c r="E66" s="49">
        <f>IF(G66="","",MAX(E$9:E65)+1)</f>
        <v>41</v>
      </c>
      <c r="F66" s="63" t="s">
        <v>434</v>
      </c>
      <c r="G66" s="19" t="s">
        <v>43</v>
      </c>
      <c r="H66" s="43">
        <v>0</v>
      </c>
      <c r="I66" s="44" t="str">
        <f t="shared" si="299"/>
        <v xml:space="preserve"> 0,00</v>
      </c>
      <c r="J66" s="44" t="str">
        <f t="shared" si="300"/>
        <v>0</v>
      </c>
      <c r="K66" s="44" t="str">
        <f t="shared" si="301"/>
        <v>0</v>
      </c>
      <c r="L66" s="44" t="str">
        <f t="shared" si="302"/>
        <v>0</v>
      </c>
      <c r="M66" s="44" t="str">
        <f t="shared" si="303"/>
        <v>0</v>
      </c>
      <c r="N66" s="44" t="str">
        <f t="shared" si="304"/>
        <v>0</v>
      </c>
      <c r="O66" s="44" t="str">
        <f t="shared" si="305"/>
        <v>0</v>
      </c>
      <c r="P66" s="44" t="str">
        <f t="shared" si="306"/>
        <v>0</v>
      </c>
      <c r="Q66" s="44" t="str">
        <f t="shared" si="307"/>
        <v>0</v>
      </c>
      <c r="R66" s="44" t="str">
        <f t="shared" si="308"/>
        <v>0</v>
      </c>
      <c r="S66" s="44" t="s">
        <v>12</v>
      </c>
      <c r="T66" s="44" t="str">
        <f t="shared" si="309"/>
        <v>0</v>
      </c>
      <c r="U66" s="44" t="str">
        <f t="shared" si="310"/>
        <v>0</v>
      </c>
      <c r="V66" s="45"/>
      <c r="W66" s="46" t="str">
        <f t="shared" si="311"/>
        <v/>
      </c>
      <c r="X66" s="46" t="str">
        <f t="shared" si="312"/>
        <v/>
      </c>
      <c r="Y66" s="46" t="str">
        <f t="shared" si="313"/>
        <v/>
      </c>
      <c r="Z66" s="45"/>
      <c r="AA66" s="46" t="str">
        <f t="shared" si="314"/>
        <v/>
      </c>
      <c r="AB66" s="46" t="str">
        <f t="shared" si="315"/>
        <v/>
      </c>
      <c r="AC66" s="46" t="str">
        <f t="shared" si="316"/>
        <v xml:space="preserve"> </v>
      </c>
      <c r="AD66" s="45"/>
      <c r="AE66" s="46">
        <f t="shared" si="317"/>
        <v>0</v>
      </c>
      <c r="AF66" s="46" t="str">
        <f t="shared" si="318"/>
        <v/>
      </c>
      <c r="AG66" s="46" t="str">
        <f t="shared" si="319"/>
        <v/>
      </c>
      <c r="AH66" s="46" t="str">
        <f t="shared" si="320"/>
        <v/>
      </c>
      <c r="AI66" s="46" t="str">
        <f t="shared" si="321"/>
        <v/>
      </c>
      <c r="AJ66" s="46" t="str">
        <f t="shared" si="322"/>
        <v xml:space="preserve"> </v>
      </c>
      <c r="AK66" s="45"/>
      <c r="AL66" s="46" t="str">
        <f t="shared" si="323"/>
        <v/>
      </c>
      <c r="AM66" s="46" t="str">
        <f t="shared" si="324"/>
        <v/>
      </c>
      <c r="AN66" s="46" t="str">
        <f t="shared" si="325"/>
        <v xml:space="preserve"> </v>
      </c>
      <c r="AO66" s="45"/>
      <c r="AP66" s="46" t="str">
        <f t="shared" si="326"/>
        <v/>
      </c>
      <c r="AQ66" s="46" t="str">
        <f t="shared" si="327"/>
        <v/>
      </c>
      <c r="AR66" s="46" t="str">
        <f t="shared" si="328"/>
        <v xml:space="preserve"> </v>
      </c>
      <c r="AS66" s="45"/>
      <c r="AT66" s="46">
        <f t="shared" si="329"/>
        <v>0</v>
      </c>
      <c r="AU66" s="46" t="str">
        <f t="shared" si="330"/>
        <v/>
      </c>
      <c r="AV66" s="46" t="str">
        <f t="shared" si="331"/>
        <v/>
      </c>
      <c r="AW66" s="46" t="str">
        <f t="shared" si="332"/>
        <v/>
      </c>
      <c r="AX66" s="46" t="str">
        <f t="shared" si="333"/>
        <v/>
      </c>
      <c r="AY66" s="46" t="str">
        <f t="shared" si="334"/>
        <v xml:space="preserve"> </v>
      </c>
      <c r="AZ66" s="45"/>
      <c r="BA66" s="46" t="str">
        <f t="shared" si="335"/>
        <v/>
      </c>
      <c r="BB66" s="46" t="str">
        <f t="shared" si="336"/>
        <v/>
      </c>
      <c r="BC66" s="46" t="str">
        <f t="shared" si="337"/>
        <v xml:space="preserve"> </v>
      </c>
      <c r="BD66" s="45"/>
      <c r="BE66" s="46" t="str">
        <f t="shared" si="338"/>
        <v/>
      </c>
      <c r="BF66" s="46" t="str">
        <f t="shared" si="339"/>
        <v/>
      </c>
      <c r="BG66" s="46" t="str">
        <f t="shared" si="340"/>
        <v xml:space="preserve"> </v>
      </c>
      <c r="BH66" s="45"/>
      <c r="BI66" s="46">
        <f t="shared" si="341"/>
        <v>0</v>
      </c>
      <c r="BJ66" s="46" t="str">
        <f t="shared" si="342"/>
        <v/>
      </c>
      <c r="BK66" s="46" t="str">
        <f t="shared" si="343"/>
        <v/>
      </c>
      <c r="BL66" s="46" t="str">
        <f t="shared" si="344"/>
        <v/>
      </c>
      <c r="BM66" s="46" t="str">
        <f t="shared" si="345"/>
        <v/>
      </c>
      <c r="BN66" s="46" t="str">
        <f t="shared" si="346"/>
        <v>zero euro</v>
      </c>
      <c r="BO66" s="45"/>
      <c r="BP66" s="46" t="str">
        <f t="shared" si="347"/>
        <v/>
      </c>
      <c r="BQ66" s="45"/>
      <c r="BR66" s="46" t="str">
        <f t="shared" si="348"/>
        <v/>
      </c>
      <c r="BS66" s="46" t="str">
        <f t="shared" si="349"/>
        <v/>
      </c>
      <c r="BT66" s="46" t="str">
        <f t="shared" si="350"/>
        <v xml:space="preserve"> </v>
      </c>
      <c r="BU66" s="45"/>
      <c r="BV66" s="46">
        <f t="shared" si="351"/>
        <v>0</v>
      </c>
      <c r="BW66" s="46" t="str">
        <f t="shared" si="352"/>
        <v/>
      </c>
      <c r="BX66" s="46" t="str">
        <f t="shared" si="353"/>
        <v/>
      </c>
      <c r="BY66" s="46" t="str">
        <f t="shared" si="354"/>
        <v/>
      </c>
      <c r="BZ66" s="46" t="str">
        <f t="shared" si="355"/>
        <v/>
      </c>
      <c r="CA66" s="46" t="str">
        <f t="shared" si="356"/>
        <v xml:space="preserve"> </v>
      </c>
      <c r="CB66" s="45"/>
      <c r="CC66" s="19" t="str">
        <f t="shared" si="357"/>
        <v xml:space="preserve">       zero euro  </v>
      </c>
      <c r="CD66" s="47"/>
    </row>
    <row r="67" spans="1:82" ht="11.25" x14ac:dyDescent="0.2">
      <c r="A67" s="23" t="s">
        <v>337</v>
      </c>
      <c r="B67" s="60">
        <v>1</v>
      </c>
      <c r="C67" s="60">
        <v>3</v>
      </c>
      <c r="D67" s="60">
        <v>5</v>
      </c>
      <c r="E67" s="49">
        <f>IF(G67="","",MAX(E$9:E66)+1)</f>
        <v>42</v>
      </c>
      <c r="F67" s="63" t="s">
        <v>435</v>
      </c>
      <c r="G67" s="19" t="s">
        <v>43</v>
      </c>
      <c r="H67" s="43">
        <v>0</v>
      </c>
      <c r="I67" s="44" t="str">
        <f t="shared" si="299"/>
        <v xml:space="preserve"> 0,00</v>
      </c>
      <c r="J67" s="44" t="str">
        <f t="shared" si="300"/>
        <v>0</v>
      </c>
      <c r="K67" s="44" t="str">
        <f t="shared" si="301"/>
        <v>0</v>
      </c>
      <c r="L67" s="44" t="str">
        <f t="shared" si="302"/>
        <v>0</v>
      </c>
      <c r="M67" s="44" t="str">
        <f t="shared" si="303"/>
        <v>0</v>
      </c>
      <c r="N67" s="44" t="str">
        <f t="shared" si="304"/>
        <v>0</v>
      </c>
      <c r="O67" s="44" t="str">
        <f t="shared" si="305"/>
        <v>0</v>
      </c>
      <c r="P67" s="44" t="str">
        <f t="shared" si="306"/>
        <v>0</v>
      </c>
      <c r="Q67" s="44" t="str">
        <f t="shared" si="307"/>
        <v>0</v>
      </c>
      <c r="R67" s="44" t="str">
        <f t="shared" si="308"/>
        <v>0</v>
      </c>
      <c r="S67" s="44" t="s">
        <v>12</v>
      </c>
      <c r="T67" s="44" t="str">
        <f t="shared" si="309"/>
        <v>0</v>
      </c>
      <c r="U67" s="44" t="str">
        <f t="shared" si="310"/>
        <v>0</v>
      </c>
      <c r="V67" s="45"/>
      <c r="W67" s="46" t="str">
        <f t="shared" si="311"/>
        <v/>
      </c>
      <c r="X67" s="46" t="str">
        <f t="shared" si="312"/>
        <v/>
      </c>
      <c r="Y67" s="46" t="str">
        <f t="shared" si="313"/>
        <v/>
      </c>
      <c r="Z67" s="45"/>
      <c r="AA67" s="46" t="str">
        <f t="shared" si="314"/>
        <v/>
      </c>
      <c r="AB67" s="46" t="str">
        <f t="shared" si="315"/>
        <v/>
      </c>
      <c r="AC67" s="46" t="str">
        <f t="shared" si="316"/>
        <v xml:space="preserve"> </v>
      </c>
      <c r="AD67" s="45"/>
      <c r="AE67" s="46">
        <f t="shared" si="317"/>
        <v>0</v>
      </c>
      <c r="AF67" s="46" t="str">
        <f t="shared" si="318"/>
        <v/>
      </c>
      <c r="AG67" s="46" t="str">
        <f t="shared" si="319"/>
        <v/>
      </c>
      <c r="AH67" s="46" t="str">
        <f t="shared" si="320"/>
        <v/>
      </c>
      <c r="AI67" s="46" t="str">
        <f t="shared" si="321"/>
        <v/>
      </c>
      <c r="AJ67" s="46" t="str">
        <f t="shared" si="322"/>
        <v xml:space="preserve"> </v>
      </c>
      <c r="AK67" s="45"/>
      <c r="AL67" s="46" t="str">
        <f t="shared" si="323"/>
        <v/>
      </c>
      <c r="AM67" s="46" t="str">
        <f t="shared" si="324"/>
        <v/>
      </c>
      <c r="AN67" s="46" t="str">
        <f t="shared" si="325"/>
        <v xml:space="preserve"> </v>
      </c>
      <c r="AO67" s="45"/>
      <c r="AP67" s="46" t="str">
        <f t="shared" si="326"/>
        <v/>
      </c>
      <c r="AQ67" s="46" t="str">
        <f t="shared" si="327"/>
        <v/>
      </c>
      <c r="AR67" s="46" t="str">
        <f t="shared" si="328"/>
        <v xml:space="preserve"> </v>
      </c>
      <c r="AS67" s="45"/>
      <c r="AT67" s="46">
        <f t="shared" si="329"/>
        <v>0</v>
      </c>
      <c r="AU67" s="46" t="str">
        <f t="shared" si="330"/>
        <v/>
      </c>
      <c r="AV67" s="46" t="str">
        <f t="shared" si="331"/>
        <v/>
      </c>
      <c r="AW67" s="46" t="str">
        <f t="shared" si="332"/>
        <v/>
      </c>
      <c r="AX67" s="46" t="str">
        <f t="shared" si="333"/>
        <v/>
      </c>
      <c r="AY67" s="46" t="str">
        <f t="shared" si="334"/>
        <v xml:space="preserve"> </v>
      </c>
      <c r="AZ67" s="45"/>
      <c r="BA67" s="46" t="str">
        <f t="shared" si="335"/>
        <v/>
      </c>
      <c r="BB67" s="46" t="str">
        <f t="shared" si="336"/>
        <v/>
      </c>
      <c r="BC67" s="46" t="str">
        <f t="shared" si="337"/>
        <v xml:space="preserve"> </v>
      </c>
      <c r="BD67" s="45"/>
      <c r="BE67" s="46" t="str">
        <f t="shared" si="338"/>
        <v/>
      </c>
      <c r="BF67" s="46" t="str">
        <f t="shared" si="339"/>
        <v/>
      </c>
      <c r="BG67" s="46" t="str">
        <f t="shared" si="340"/>
        <v xml:space="preserve"> </v>
      </c>
      <c r="BH67" s="45"/>
      <c r="BI67" s="46">
        <f t="shared" si="341"/>
        <v>0</v>
      </c>
      <c r="BJ67" s="46" t="str">
        <f t="shared" si="342"/>
        <v/>
      </c>
      <c r="BK67" s="46" t="str">
        <f t="shared" si="343"/>
        <v/>
      </c>
      <c r="BL67" s="46" t="str">
        <f t="shared" si="344"/>
        <v/>
      </c>
      <c r="BM67" s="46" t="str">
        <f t="shared" si="345"/>
        <v/>
      </c>
      <c r="BN67" s="46" t="str">
        <f t="shared" si="346"/>
        <v>zero euro</v>
      </c>
      <c r="BO67" s="45"/>
      <c r="BP67" s="46" t="str">
        <f t="shared" si="347"/>
        <v/>
      </c>
      <c r="BQ67" s="45"/>
      <c r="BR67" s="46" t="str">
        <f t="shared" si="348"/>
        <v/>
      </c>
      <c r="BS67" s="46" t="str">
        <f t="shared" si="349"/>
        <v/>
      </c>
      <c r="BT67" s="46" t="str">
        <f t="shared" si="350"/>
        <v xml:space="preserve"> </v>
      </c>
      <c r="BU67" s="45"/>
      <c r="BV67" s="46">
        <f t="shared" si="351"/>
        <v>0</v>
      </c>
      <c r="BW67" s="46" t="str">
        <f t="shared" si="352"/>
        <v/>
      </c>
      <c r="BX67" s="46" t="str">
        <f t="shared" si="353"/>
        <v/>
      </c>
      <c r="BY67" s="46" t="str">
        <f t="shared" si="354"/>
        <v/>
      </c>
      <c r="BZ67" s="46" t="str">
        <f t="shared" si="355"/>
        <v/>
      </c>
      <c r="CA67" s="46" t="str">
        <f t="shared" si="356"/>
        <v xml:space="preserve"> </v>
      </c>
      <c r="CB67" s="45"/>
      <c r="CC67" s="19" t="str">
        <f t="shared" si="357"/>
        <v xml:space="preserve">       zero euro  </v>
      </c>
      <c r="CD67" s="47"/>
    </row>
    <row r="68" spans="1:82" ht="11.25" x14ac:dyDescent="0.2">
      <c r="A68" s="23" t="s">
        <v>337</v>
      </c>
      <c r="B68" s="60">
        <v>1</v>
      </c>
      <c r="C68" s="60">
        <v>3</v>
      </c>
      <c r="D68" s="60">
        <v>5</v>
      </c>
      <c r="E68" s="49">
        <f>IF(G68="","",MAX(E$9:E67)+1)</f>
        <v>43</v>
      </c>
      <c r="F68" s="63" t="s">
        <v>367</v>
      </c>
      <c r="G68" s="19" t="s">
        <v>43</v>
      </c>
      <c r="H68" s="43">
        <v>0</v>
      </c>
      <c r="I68" s="44" t="str">
        <f t="shared" si="299"/>
        <v xml:space="preserve"> 0,00</v>
      </c>
      <c r="J68" s="44" t="str">
        <f t="shared" si="300"/>
        <v>0</v>
      </c>
      <c r="K68" s="44" t="str">
        <f t="shared" si="301"/>
        <v>0</v>
      </c>
      <c r="L68" s="44" t="str">
        <f t="shared" si="302"/>
        <v>0</v>
      </c>
      <c r="M68" s="44" t="str">
        <f t="shared" si="303"/>
        <v>0</v>
      </c>
      <c r="N68" s="44" t="str">
        <f t="shared" si="304"/>
        <v>0</v>
      </c>
      <c r="O68" s="44" t="str">
        <f t="shared" si="305"/>
        <v>0</v>
      </c>
      <c r="P68" s="44" t="str">
        <f t="shared" si="306"/>
        <v>0</v>
      </c>
      <c r="Q68" s="44" t="str">
        <f t="shared" si="307"/>
        <v>0</v>
      </c>
      <c r="R68" s="44" t="str">
        <f t="shared" si="308"/>
        <v>0</v>
      </c>
      <c r="S68" s="44" t="s">
        <v>12</v>
      </c>
      <c r="T68" s="44" t="str">
        <f t="shared" si="309"/>
        <v>0</v>
      </c>
      <c r="U68" s="44" t="str">
        <f t="shared" si="310"/>
        <v>0</v>
      </c>
      <c r="V68" s="45"/>
      <c r="W68" s="46" t="str">
        <f t="shared" si="311"/>
        <v/>
      </c>
      <c r="X68" s="46" t="str">
        <f t="shared" si="312"/>
        <v/>
      </c>
      <c r="Y68" s="46" t="str">
        <f t="shared" si="313"/>
        <v/>
      </c>
      <c r="Z68" s="45"/>
      <c r="AA68" s="46" t="str">
        <f t="shared" si="314"/>
        <v/>
      </c>
      <c r="AB68" s="46" t="str">
        <f t="shared" si="315"/>
        <v/>
      </c>
      <c r="AC68" s="46" t="str">
        <f t="shared" si="316"/>
        <v xml:space="preserve"> </v>
      </c>
      <c r="AD68" s="45"/>
      <c r="AE68" s="46">
        <f t="shared" si="317"/>
        <v>0</v>
      </c>
      <c r="AF68" s="46" t="str">
        <f t="shared" si="318"/>
        <v/>
      </c>
      <c r="AG68" s="46" t="str">
        <f t="shared" si="319"/>
        <v/>
      </c>
      <c r="AH68" s="46" t="str">
        <f t="shared" si="320"/>
        <v/>
      </c>
      <c r="AI68" s="46" t="str">
        <f t="shared" si="321"/>
        <v/>
      </c>
      <c r="AJ68" s="46" t="str">
        <f t="shared" si="322"/>
        <v xml:space="preserve"> </v>
      </c>
      <c r="AK68" s="45"/>
      <c r="AL68" s="46" t="str">
        <f t="shared" si="323"/>
        <v/>
      </c>
      <c r="AM68" s="46" t="str">
        <f t="shared" si="324"/>
        <v/>
      </c>
      <c r="AN68" s="46" t="str">
        <f t="shared" si="325"/>
        <v xml:space="preserve"> </v>
      </c>
      <c r="AO68" s="45"/>
      <c r="AP68" s="46" t="str">
        <f t="shared" si="326"/>
        <v/>
      </c>
      <c r="AQ68" s="46" t="str">
        <f t="shared" si="327"/>
        <v/>
      </c>
      <c r="AR68" s="46" t="str">
        <f t="shared" si="328"/>
        <v xml:space="preserve"> </v>
      </c>
      <c r="AS68" s="45"/>
      <c r="AT68" s="46">
        <f t="shared" si="329"/>
        <v>0</v>
      </c>
      <c r="AU68" s="46" t="str">
        <f t="shared" si="330"/>
        <v/>
      </c>
      <c r="AV68" s="46" t="str">
        <f t="shared" si="331"/>
        <v/>
      </c>
      <c r="AW68" s="46" t="str">
        <f t="shared" si="332"/>
        <v/>
      </c>
      <c r="AX68" s="46" t="str">
        <f t="shared" si="333"/>
        <v/>
      </c>
      <c r="AY68" s="46" t="str">
        <f t="shared" si="334"/>
        <v xml:space="preserve"> </v>
      </c>
      <c r="AZ68" s="45"/>
      <c r="BA68" s="46" t="str">
        <f t="shared" si="335"/>
        <v/>
      </c>
      <c r="BB68" s="46" t="str">
        <f t="shared" si="336"/>
        <v/>
      </c>
      <c r="BC68" s="46" t="str">
        <f t="shared" si="337"/>
        <v xml:space="preserve"> </v>
      </c>
      <c r="BD68" s="45"/>
      <c r="BE68" s="46" t="str">
        <f t="shared" si="338"/>
        <v/>
      </c>
      <c r="BF68" s="46" t="str">
        <f t="shared" si="339"/>
        <v/>
      </c>
      <c r="BG68" s="46" t="str">
        <f t="shared" si="340"/>
        <v xml:space="preserve"> </v>
      </c>
      <c r="BH68" s="45"/>
      <c r="BI68" s="46">
        <f t="shared" si="341"/>
        <v>0</v>
      </c>
      <c r="BJ68" s="46" t="str">
        <f t="shared" si="342"/>
        <v/>
      </c>
      <c r="BK68" s="46" t="str">
        <f t="shared" si="343"/>
        <v/>
      </c>
      <c r="BL68" s="46" t="str">
        <f t="shared" si="344"/>
        <v/>
      </c>
      <c r="BM68" s="46" t="str">
        <f t="shared" si="345"/>
        <v/>
      </c>
      <c r="BN68" s="46" t="str">
        <f t="shared" si="346"/>
        <v>zero euro</v>
      </c>
      <c r="BO68" s="45"/>
      <c r="BP68" s="46" t="str">
        <f t="shared" si="347"/>
        <v/>
      </c>
      <c r="BQ68" s="45"/>
      <c r="BR68" s="46" t="str">
        <f t="shared" si="348"/>
        <v/>
      </c>
      <c r="BS68" s="46" t="str">
        <f t="shared" si="349"/>
        <v/>
      </c>
      <c r="BT68" s="46" t="str">
        <f t="shared" si="350"/>
        <v xml:space="preserve"> </v>
      </c>
      <c r="BU68" s="45"/>
      <c r="BV68" s="46">
        <f t="shared" si="351"/>
        <v>0</v>
      </c>
      <c r="BW68" s="46" t="str">
        <f t="shared" si="352"/>
        <v/>
      </c>
      <c r="BX68" s="46" t="str">
        <f t="shared" si="353"/>
        <v/>
      </c>
      <c r="BY68" s="46" t="str">
        <f t="shared" si="354"/>
        <v/>
      </c>
      <c r="BZ68" s="46" t="str">
        <f t="shared" si="355"/>
        <v/>
      </c>
      <c r="CA68" s="46" t="str">
        <f t="shared" si="356"/>
        <v xml:space="preserve"> </v>
      </c>
      <c r="CB68" s="45"/>
      <c r="CC68" s="19" t="str">
        <f t="shared" si="357"/>
        <v xml:space="preserve">       zero euro  </v>
      </c>
      <c r="CD68" s="47"/>
    </row>
    <row r="69" spans="1:82" ht="11.25" x14ac:dyDescent="0.2">
      <c r="A69" s="23" t="s">
        <v>337</v>
      </c>
      <c r="B69" s="60">
        <v>1</v>
      </c>
      <c r="C69" s="60">
        <v>3</v>
      </c>
      <c r="D69" s="60">
        <v>5</v>
      </c>
      <c r="E69" s="49">
        <f>IF(G69="","",MAX(E$9:E68)+1)</f>
        <v>44</v>
      </c>
      <c r="F69" s="63" t="s">
        <v>368</v>
      </c>
      <c r="G69" s="19" t="s">
        <v>43</v>
      </c>
      <c r="H69" s="43">
        <v>0</v>
      </c>
      <c r="I69" s="44" t="str">
        <f t="shared" si="299"/>
        <v xml:space="preserve"> 0,00</v>
      </c>
      <c r="J69" s="44" t="str">
        <f t="shared" si="300"/>
        <v>0</v>
      </c>
      <c r="K69" s="44" t="str">
        <f t="shared" si="301"/>
        <v>0</v>
      </c>
      <c r="L69" s="44" t="str">
        <f t="shared" si="302"/>
        <v>0</v>
      </c>
      <c r="M69" s="44" t="str">
        <f t="shared" si="303"/>
        <v>0</v>
      </c>
      <c r="N69" s="44" t="str">
        <f t="shared" si="304"/>
        <v>0</v>
      </c>
      <c r="O69" s="44" t="str">
        <f t="shared" si="305"/>
        <v>0</v>
      </c>
      <c r="P69" s="44" t="str">
        <f t="shared" si="306"/>
        <v>0</v>
      </c>
      <c r="Q69" s="44" t="str">
        <f t="shared" si="307"/>
        <v>0</v>
      </c>
      <c r="R69" s="44" t="str">
        <f t="shared" si="308"/>
        <v>0</v>
      </c>
      <c r="S69" s="44" t="s">
        <v>12</v>
      </c>
      <c r="T69" s="44" t="str">
        <f t="shared" si="309"/>
        <v>0</v>
      </c>
      <c r="U69" s="44" t="str">
        <f t="shared" si="310"/>
        <v>0</v>
      </c>
      <c r="V69" s="45"/>
      <c r="W69" s="46" t="str">
        <f t="shared" si="311"/>
        <v/>
      </c>
      <c r="X69" s="46" t="str">
        <f t="shared" si="312"/>
        <v/>
      </c>
      <c r="Y69" s="46" t="str">
        <f t="shared" si="313"/>
        <v/>
      </c>
      <c r="Z69" s="45"/>
      <c r="AA69" s="46" t="str">
        <f t="shared" si="314"/>
        <v/>
      </c>
      <c r="AB69" s="46" t="str">
        <f t="shared" si="315"/>
        <v/>
      </c>
      <c r="AC69" s="46" t="str">
        <f t="shared" si="316"/>
        <v xml:space="preserve"> </v>
      </c>
      <c r="AD69" s="45"/>
      <c r="AE69" s="46">
        <f t="shared" si="317"/>
        <v>0</v>
      </c>
      <c r="AF69" s="46" t="str">
        <f t="shared" si="318"/>
        <v/>
      </c>
      <c r="AG69" s="46" t="str">
        <f t="shared" si="319"/>
        <v/>
      </c>
      <c r="AH69" s="46" t="str">
        <f t="shared" si="320"/>
        <v/>
      </c>
      <c r="AI69" s="46" t="str">
        <f t="shared" si="321"/>
        <v/>
      </c>
      <c r="AJ69" s="46" t="str">
        <f t="shared" si="322"/>
        <v xml:space="preserve"> </v>
      </c>
      <c r="AK69" s="45"/>
      <c r="AL69" s="46" t="str">
        <f t="shared" si="323"/>
        <v/>
      </c>
      <c r="AM69" s="46" t="str">
        <f t="shared" si="324"/>
        <v/>
      </c>
      <c r="AN69" s="46" t="str">
        <f t="shared" si="325"/>
        <v xml:space="preserve"> </v>
      </c>
      <c r="AO69" s="45"/>
      <c r="AP69" s="46" t="str">
        <f t="shared" si="326"/>
        <v/>
      </c>
      <c r="AQ69" s="46" t="str">
        <f t="shared" si="327"/>
        <v/>
      </c>
      <c r="AR69" s="46" t="str">
        <f t="shared" si="328"/>
        <v xml:space="preserve"> </v>
      </c>
      <c r="AS69" s="45"/>
      <c r="AT69" s="46">
        <f t="shared" si="329"/>
        <v>0</v>
      </c>
      <c r="AU69" s="46" t="str">
        <f t="shared" si="330"/>
        <v/>
      </c>
      <c r="AV69" s="46" t="str">
        <f t="shared" si="331"/>
        <v/>
      </c>
      <c r="AW69" s="46" t="str">
        <f t="shared" si="332"/>
        <v/>
      </c>
      <c r="AX69" s="46" t="str">
        <f t="shared" si="333"/>
        <v/>
      </c>
      <c r="AY69" s="46" t="str">
        <f t="shared" si="334"/>
        <v xml:space="preserve"> </v>
      </c>
      <c r="AZ69" s="45"/>
      <c r="BA69" s="46" t="str">
        <f t="shared" si="335"/>
        <v/>
      </c>
      <c r="BB69" s="46" t="str">
        <f t="shared" si="336"/>
        <v/>
      </c>
      <c r="BC69" s="46" t="str">
        <f t="shared" si="337"/>
        <v xml:space="preserve"> </v>
      </c>
      <c r="BD69" s="45"/>
      <c r="BE69" s="46" t="str">
        <f t="shared" si="338"/>
        <v/>
      </c>
      <c r="BF69" s="46" t="str">
        <f t="shared" si="339"/>
        <v/>
      </c>
      <c r="BG69" s="46" t="str">
        <f t="shared" si="340"/>
        <v xml:space="preserve"> </v>
      </c>
      <c r="BH69" s="45"/>
      <c r="BI69" s="46">
        <f t="shared" si="341"/>
        <v>0</v>
      </c>
      <c r="BJ69" s="46" t="str">
        <f t="shared" si="342"/>
        <v/>
      </c>
      <c r="BK69" s="46" t="str">
        <f t="shared" si="343"/>
        <v/>
      </c>
      <c r="BL69" s="46" t="str">
        <f t="shared" si="344"/>
        <v/>
      </c>
      <c r="BM69" s="46" t="str">
        <f t="shared" si="345"/>
        <v/>
      </c>
      <c r="BN69" s="46" t="str">
        <f t="shared" si="346"/>
        <v>zero euro</v>
      </c>
      <c r="BO69" s="45"/>
      <c r="BP69" s="46" t="str">
        <f t="shared" si="347"/>
        <v/>
      </c>
      <c r="BQ69" s="45"/>
      <c r="BR69" s="46" t="str">
        <f t="shared" si="348"/>
        <v/>
      </c>
      <c r="BS69" s="46" t="str">
        <f t="shared" si="349"/>
        <v/>
      </c>
      <c r="BT69" s="46" t="str">
        <f t="shared" si="350"/>
        <v xml:space="preserve"> </v>
      </c>
      <c r="BU69" s="45"/>
      <c r="BV69" s="46">
        <f t="shared" si="351"/>
        <v>0</v>
      </c>
      <c r="BW69" s="46" t="str">
        <f t="shared" si="352"/>
        <v/>
      </c>
      <c r="BX69" s="46" t="str">
        <f t="shared" si="353"/>
        <v/>
      </c>
      <c r="BY69" s="46" t="str">
        <f t="shared" si="354"/>
        <v/>
      </c>
      <c r="BZ69" s="46" t="str">
        <f t="shared" si="355"/>
        <v/>
      </c>
      <c r="CA69" s="46" t="str">
        <f t="shared" si="356"/>
        <v xml:space="preserve"> </v>
      </c>
      <c r="CB69" s="45"/>
      <c r="CC69" s="19" t="str">
        <f t="shared" si="357"/>
        <v xml:space="preserve">       zero euro  </v>
      </c>
      <c r="CD69" s="47"/>
    </row>
    <row r="70" spans="1:82" ht="11.25" x14ac:dyDescent="0.2">
      <c r="A70" s="23" t="s">
        <v>337</v>
      </c>
      <c r="B70" s="60">
        <v>1</v>
      </c>
      <c r="C70" s="60">
        <v>3</v>
      </c>
      <c r="D70" s="60">
        <v>5</v>
      </c>
      <c r="E70" s="49">
        <f>IF(G70="","",MAX(E$9:E69)+1)</f>
        <v>45</v>
      </c>
      <c r="F70" s="63" t="s">
        <v>369</v>
      </c>
      <c r="G70" s="19" t="s">
        <v>43</v>
      </c>
      <c r="H70" s="43">
        <v>0</v>
      </c>
      <c r="I70" s="44" t="str">
        <f t="shared" si="299"/>
        <v xml:space="preserve"> 0,00</v>
      </c>
      <c r="J70" s="44" t="str">
        <f t="shared" si="300"/>
        <v>0</v>
      </c>
      <c r="K70" s="44" t="str">
        <f t="shared" si="301"/>
        <v>0</v>
      </c>
      <c r="L70" s="44" t="str">
        <f t="shared" si="302"/>
        <v>0</v>
      </c>
      <c r="M70" s="44" t="str">
        <f t="shared" si="303"/>
        <v>0</v>
      </c>
      <c r="N70" s="44" t="str">
        <f t="shared" si="304"/>
        <v>0</v>
      </c>
      <c r="O70" s="44" t="str">
        <f t="shared" si="305"/>
        <v>0</v>
      </c>
      <c r="P70" s="44" t="str">
        <f t="shared" si="306"/>
        <v>0</v>
      </c>
      <c r="Q70" s="44" t="str">
        <f t="shared" si="307"/>
        <v>0</v>
      </c>
      <c r="R70" s="44" t="str">
        <f t="shared" si="308"/>
        <v>0</v>
      </c>
      <c r="S70" s="44" t="s">
        <v>12</v>
      </c>
      <c r="T70" s="44" t="str">
        <f t="shared" si="309"/>
        <v>0</v>
      </c>
      <c r="U70" s="44" t="str">
        <f t="shared" si="310"/>
        <v>0</v>
      </c>
      <c r="V70" s="45"/>
      <c r="W70" s="46" t="str">
        <f t="shared" si="311"/>
        <v/>
      </c>
      <c r="X70" s="46" t="str">
        <f t="shared" si="312"/>
        <v/>
      </c>
      <c r="Y70" s="46" t="str">
        <f t="shared" si="313"/>
        <v/>
      </c>
      <c r="Z70" s="45"/>
      <c r="AA70" s="46" t="str">
        <f t="shared" si="314"/>
        <v/>
      </c>
      <c r="AB70" s="46" t="str">
        <f t="shared" si="315"/>
        <v/>
      </c>
      <c r="AC70" s="46" t="str">
        <f t="shared" si="316"/>
        <v xml:space="preserve"> </v>
      </c>
      <c r="AD70" s="45"/>
      <c r="AE70" s="46">
        <f t="shared" si="317"/>
        <v>0</v>
      </c>
      <c r="AF70" s="46" t="str">
        <f t="shared" si="318"/>
        <v/>
      </c>
      <c r="AG70" s="46" t="str">
        <f t="shared" si="319"/>
        <v/>
      </c>
      <c r="AH70" s="46" t="str">
        <f t="shared" si="320"/>
        <v/>
      </c>
      <c r="AI70" s="46" t="str">
        <f t="shared" si="321"/>
        <v/>
      </c>
      <c r="AJ70" s="46" t="str">
        <f t="shared" si="322"/>
        <v xml:space="preserve"> </v>
      </c>
      <c r="AK70" s="45"/>
      <c r="AL70" s="46" t="str">
        <f t="shared" si="323"/>
        <v/>
      </c>
      <c r="AM70" s="46" t="str">
        <f t="shared" si="324"/>
        <v/>
      </c>
      <c r="AN70" s="46" t="str">
        <f t="shared" si="325"/>
        <v xml:space="preserve"> </v>
      </c>
      <c r="AO70" s="45"/>
      <c r="AP70" s="46" t="str">
        <f t="shared" si="326"/>
        <v/>
      </c>
      <c r="AQ70" s="46" t="str">
        <f t="shared" si="327"/>
        <v/>
      </c>
      <c r="AR70" s="46" t="str">
        <f t="shared" si="328"/>
        <v xml:space="preserve"> </v>
      </c>
      <c r="AS70" s="45"/>
      <c r="AT70" s="46">
        <f t="shared" si="329"/>
        <v>0</v>
      </c>
      <c r="AU70" s="46" t="str">
        <f t="shared" si="330"/>
        <v/>
      </c>
      <c r="AV70" s="46" t="str">
        <f t="shared" si="331"/>
        <v/>
      </c>
      <c r="AW70" s="46" t="str">
        <f t="shared" si="332"/>
        <v/>
      </c>
      <c r="AX70" s="46" t="str">
        <f t="shared" si="333"/>
        <v/>
      </c>
      <c r="AY70" s="46" t="str">
        <f t="shared" si="334"/>
        <v xml:space="preserve"> </v>
      </c>
      <c r="AZ70" s="45"/>
      <c r="BA70" s="46" t="str">
        <f t="shared" si="335"/>
        <v/>
      </c>
      <c r="BB70" s="46" t="str">
        <f t="shared" si="336"/>
        <v/>
      </c>
      <c r="BC70" s="46" t="str">
        <f t="shared" si="337"/>
        <v xml:space="preserve"> </v>
      </c>
      <c r="BD70" s="45"/>
      <c r="BE70" s="46" t="str">
        <f t="shared" si="338"/>
        <v/>
      </c>
      <c r="BF70" s="46" t="str">
        <f t="shared" si="339"/>
        <v/>
      </c>
      <c r="BG70" s="46" t="str">
        <f t="shared" si="340"/>
        <v xml:space="preserve"> </v>
      </c>
      <c r="BH70" s="45"/>
      <c r="BI70" s="46">
        <f t="shared" si="341"/>
        <v>0</v>
      </c>
      <c r="BJ70" s="46" t="str">
        <f t="shared" si="342"/>
        <v/>
      </c>
      <c r="BK70" s="46" t="str">
        <f t="shared" si="343"/>
        <v/>
      </c>
      <c r="BL70" s="46" t="str">
        <f t="shared" si="344"/>
        <v/>
      </c>
      <c r="BM70" s="46" t="str">
        <f t="shared" si="345"/>
        <v/>
      </c>
      <c r="BN70" s="46" t="str">
        <f t="shared" si="346"/>
        <v>zero euro</v>
      </c>
      <c r="BO70" s="45"/>
      <c r="BP70" s="46" t="str">
        <f t="shared" si="347"/>
        <v/>
      </c>
      <c r="BQ70" s="45"/>
      <c r="BR70" s="46" t="str">
        <f t="shared" si="348"/>
        <v/>
      </c>
      <c r="BS70" s="46" t="str">
        <f t="shared" si="349"/>
        <v/>
      </c>
      <c r="BT70" s="46" t="str">
        <f t="shared" si="350"/>
        <v xml:space="preserve"> </v>
      </c>
      <c r="BU70" s="45"/>
      <c r="BV70" s="46">
        <f t="shared" si="351"/>
        <v>0</v>
      </c>
      <c r="BW70" s="46" t="str">
        <f t="shared" si="352"/>
        <v/>
      </c>
      <c r="BX70" s="46" t="str">
        <f t="shared" si="353"/>
        <v/>
      </c>
      <c r="BY70" s="46" t="str">
        <f t="shared" si="354"/>
        <v/>
      </c>
      <c r="BZ70" s="46" t="str">
        <f t="shared" si="355"/>
        <v/>
      </c>
      <c r="CA70" s="46" t="str">
        <f t="shared" si="356"/>
        <v xml:space="preserve"> </v>
      </c>
      <c r="CB70" s="45"/>
      <c r="CC70" s="19" t="str">
        <f t="shared" si="357"/>
        <v xml:space="preserve">       zero euro  </v>
      </c>
      <c r="CD70" s="47"/>
    </row>
    <row r="71" spans="1:82" ht="11.25" x14ac:dyDescent="0.2">
      <c r="A71" s="23" t="s">
        <v>337</v>
      </c>
      <c r="B71" s="60">
        <v>1</v>
      </c>
      <c r="C71" s="60">
        <v>3</v>
      </c>
      <c r="D71" s="60">
        <v>5</v>
      </c>
      <c r="E71" s="49">
        <f>IF(G71="","",MAX(E$9:E70)+1)</f>
        <v>46</v>
      </c>
      <c r="F71" s="63" t="s">
        <v>370</v>
      </c>
      <c r="G71" s="19" t="s">
        <v>43</v>
      </c>
      <c r="H71" s="43">
        <v>0</v>
      </c>
      <c r="I71" s="44" t="str">
        <f t="shared" si="299"/>
        <v xml:space="preserve"> 0,00</v>
      </c>
      <c r="J71" s="44" t="str">
        <f t="shared" si="300"/>
        <v>0</v>
      </c>
      <c r="K71" s="44" t="str">
        <f t="shared" si="301"/>
        <v>0</v>
      </c>
      <c r="L71" s="44" t="str">
        <f t="shared" si="302"/>
        <v>0</v>
      </c>
      <c r="M71" s="44" t="str">
        <f t="shared" si="303"/>
        <v>0</v>
      </c>
      <c r="N71" s="44" t="str">
        <f t="shared" si="304"/>
        <v>0</v>
      </c>
      <c r="O71" s="44" t="str">
        <f t="shared" si="305"/>
        <v>0</v>
      </c>
      <c r="P71" s="44" t="str">
        <f t="shared" si="306"/>
        <v>0</v>
      </c>
      <c r="Q71" s="44" t="str">
        <f t="shared" si="307"/>
        <v>0</v>
      </c>
      <c r="R71" s="44" t="str">
        <f t="shared" si="308"/>
        <v>0</v>
      </c>
      <c r="S71" s="44" t="s">
        <v>12</v>
      </c>
      <c r="T71" s="44" t="str">
        <f t="shared" si="309"/>
        <v>0</v>
      </c>
      <c r="U71" s="44" t="str">
        <f t="shared" si="310"/>
        <v>0</v>
      </c>
      <c r="V71" s="45"/>
      <c r="W71" s="46" t="str">
        <f t="shared" si="311"/>
        <v/>
      </c>
      <c r="X71" s="46" t="str">
        <f t="shared" si="312"/>
        <v/>
      </c>
      <c r="Y71" s="46" t="str">
        <f t="shared" si="313"/>
        <v/>
      </c>
      <c r="Z71" s="45"/>
      <c r="AA71" s="46" t="str">
        <f t="shared" si="314"/>
        <v/>
      </c>
      <c r="AB71" s="46" t="str">
        <f t="shared" si="315"/>
        <v/>
      </c>
      <c r="AC71" s="46" t="str">
        <f t="shared" si="316"/>
        <v xml:space="preserve"> </v>
      </c>
      <c r="AD71" s="45"/>
      <c r="AE71" s="46">
        <f t="shared" si="317"/>
        <v>0</v>
      </c>
      <c r="AF71" s="46" t="str">
        <f t="shared" si="318"/>
        <v/>
      </c>
      <c r="AG71" s="46" t="str">
        <f t="shared" si="319"/>
        <v/>
      </c>
      <c r="AH71" s="46" t="str">
        <f t="shared" si="320"/>
        <v/>
      </c>
      <c r="AI71" s="46" t="str">
        <f t="shared" si="321"/>
        <v/>
      </c>
      <c r="AJ71" s="46" t="str">
        <f t="shared" si="322"/>
        <v xml:space="preserve"> </v>
      </c>
      <c r="AK71" s="45"/>
      <c r="AL71" s="46" t="str">
        <f t="shared" si="323"/>
        <v/>
      </c>
      <c r="AM71" s="46" t="str">
        <f t="shared" si="324"/>
        <v/>
      </c>
      <c r="AN71" s="46" t="str">
        <f t="shared" si="325"/>
        <v xml:space="preserve"> </v>
      </c>
      <c r="AO71" s="45"/>
      <c r="AP71" s="46" t="str">
        <f t="shared" si="326"/>
        <v/>
      </c>
      <c r="AQ71" s="46" t="str">
        <f t="shared" si="327"/>
        <v/>
      </c>
      <c r="AR71" s="46" t="str">
        <f t="shared" si="328"/>
        <v xml:space="preserve"> </v>
      </c>
      <c r="AS71" s="45"/>
      <c r="AT71" s="46">
        <f t="shared" si="329"/>
        <v>0</v>
      </c>
      <c r="AU71" s="46" t="str">
        <f t="shared" si="330"/>
        <v/>
      </c>
      <c r="AV71" s="46" t="str">
        <f t="shared" si="331"/>
        <v/>
      </c>
      <c r="AW71" s="46" t="str">
        <f t="shared" si="332"/>
        <v/>
      </c>
      <c r="AX71" s="46" t="str">
        <f t="shared" si="333"/>
        <v/>
      </c>
      <c r="AY71" s="46" t="str">
        <f t="shared" si="334"/>
        <v xml:space="preserve"> </v>
      </c>
      <c r="AZ71" s="45"/>
      <c r="BA71" s="46" t="str">
        <f t="shared" si="335"/>
        <v/>
      </c>
      <c r="BB71" s="46" t="str">
        <f t="shared" si="336"/>
        <v/>
      </c>
      <c r="BC71" s="46" t="str">
        <f t="shared" si="337"/>
        <v xml:space="preserve"> </v>
      </c>
      <c r="BD71" s="45"/>
      <c r="BE71" s="46" t="str">
        <f t="shared" si="338"/>
        <v/>
      </c>
      <c r="BF71" s="46" t="str">
        <f t="shared" si="339"/>
        <v/>
      </c>
      <c r="BG71" s="46" t="str">
        <f t="shared" si="340"/>
        <v xml:space="preserve"> </v>
      </c>
      <c r="BH71" s="45"/>
      <c r="BI71" s="46">
        <f t="shared" si="341"/>
        <v>0</v>
      </c>
      <c r="BJ71" s="46" t="str">
        <f t="shared" si="342"/>
        <v/>
      </c>
      <c r="BK71" s="46" t="str">
        <f t="shared" si="343"/>
        <v/>
      </c>
      <c r="BL71" s="46" t="str">
        <f t="shared" si="344"/>
        <v/>
      </c>
      <c r="BM71" s="46" t="str">
        <f t="shared" si="345"/>
        <v/>
      </c>
      <c r="BN71" s="46" t="str">
        <f t="shared" si="346"/>
        <v>zero euro</v>
      </c>
      <c r="BO71" s="45"/>
      <c r="BP71" s="46" t="str">
        <f t="shared" si="347"/>
        <v/>
      </c>
      <c r="BQ71" s="45"/>
      <c r="BR71" s="46" t="str">
        <f t="shared" si="348"/>
        <v/>
      </c>
      <c r="BS71" s="46" t="str">
        <f t="shared" si="349"/>
        <v/>
      </c>
      <c r="BT71" s="46" t="str">
        <f t="shared" si="350"/>
        <v xml:space="preserve"> </v>
      </c>
      <c r="BU71" s="45"/>
      <c r="BV71" s="46">
        <f t="shared" si="351"/>
        <v>0</v>
      </c>
      <c r="BW71" s="46" t="str">
        <f t="shared" si="352"/>
        <v/>
      </c>
      <c r="BX71" s="46" t="str">
        <f t="shared" si="353"/>
        <v/>
      </c>
      <c r="BY71" s="46" t="str">
        <f t="shared" si="354"/>
        <v/>
      </c>
      <c r="BZ71" s="46" t="str">
        <f t="shared" si="355"/>
        <v/>
      </c>
      <c r="CA71" s="46" t="str">
        <f t="shared" si="356"/>
        <v xml:space="preserve"> </v>
      </c>
      <c r="CB71" s="45"/>
      <c r="CC71" s="19" t="str">
        <f t="shared" si="357"/>
        <v xml:space="preserve">       zero euro  </v>
      </c>
      <c r="CD71" s="47"/>
    </row>
    <row r="72" spans="1:82" ht="15" customHeight="1" x14ac:dyDescent="0.2">
      <c r="A72" s="23" t="s">
        <v>337</v>
      </c>
      <c r="B72" s="29">
        <v>1</v>
      </c>
      <c r="C72" s="29">
        <v>4</v>
      </c>
      <c r="D72" s="29"/>
      <c r="E72" s="30" t="str">
        <f>IF(G72="","",MAX(E$9:E63)+1)</f>
        <v/>
      </c>
      <c r="F72" s="31" t="s">
        <v>15</v>
      </c>
      <c r="G72" s="32"/>
      <c r="H72" s="52"/>
      <c r="I72" s="64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4"/>
      <c r="CA72" s="54"/>
      <c r="CB72" s="54"/>
      <c r="CC72" s="55"/>
      <c r="CD72" s="55"/>
    </row>
    <row r="73" spans="1:82" ht="15" customHeight="1" x14ac:dyDescent="0.2">
      <c r="A73" s="23" t="s">
        <v>337</v>
      </c>
      <c r="B73" s="56">
        <v>1</v>
      </c>
      <c r="C73" s="56">
        <v>4</v>
      </c>
      <c r="D73" s="56">
        <v>1</v>
      </c>
      <c r="E73" s="57" t="str">
        <f>IF(G73="","",MAX(E$9:E72)+1)</f>
        <v/>
      </c>
      <c r="F73" s="58" t="s">
        <v>16</v>
      </c>
      <c r="G73" s="59"/>
      <c r="H73" s="38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59"/>
      <c r="CD73" s="59"/>
    </row>
    <row r="74" spans="1:82" ht="11.25" x14ac:dyDescent="0.2">
      <c r="A74" s="23" t="s">
        <v>337</v>
      </c>
      <c r="B74" s="60">
        <v>1</v>
      </c>
      <c r="C74" s="60">
        <v>4</v>
      </c>
      <c r="D74" s="60">
        <v>1</v>
      </c>
      <c r="E74" s="49">
        <f>IF(G74="","",MAX(E$9:E73)+1)</f>
        <v>47</v>
      </c>
      <c r="F74" s="61" t="s">
        <v>22</v>
      </c>
      <c r="G74" s="62" t="s">
        <v>28</v>
      </c>
      <c r="H74" s="43">
        <v>0</v>
      </c>
      <c r="I74" s="44" t="str">
        <f t="shared" si="0"/>
        <v xml:space="preserve"> 0,00</v>
      </c>
      <c r="J74" s="44" t="str">
        <f t="shared" si="118"/>
        <v>0</v>
      </c>
      <c r="K74" s="44" t="str">
        <f t="shared" si="119"/>
        <v>0</v>
      </c>
      <c r="L74" s="44" t="str">
        <f t="shared" si="120"/>
        <v>0</v>
      </c>
      <c r="M74" s="44" t="str">
        <f t="shared" si="121"/>
        <v>0</v>
      </c>
      <c r="N74" s="44" t="str">
        <f t="shared" si="122"/>
        <v>0</v>
      </c>
      <c r="O74" s="44" t="str">
        <f t="shared" si="123"/>
        <v>0</v>
      </c>
      <c r="P74" s="44" t="str">
        <f t="shared" si="124"/>
        <v>0</v>
      </c>
      <c r="Q74" s="44" t="str">
        <f t="shared" si="125"/>
        <v>0</v>
      </c>
      <c r="R74" s="44" t="str">
        <f t="shared" si="126"/>
        <v>0</v>
      </c>
      <c r="S74" s="44" t="s">
        <v>12</v>
      </c>
      <c r="T74" s="44" t="str">
        <f t="shared" si="127"/>
        <v>0</v>
      </c>
      <c r="U74" s="44" t="str">
        <f t="shared" si="128"/>
        <v>0</v>
      </c>
      <c r="V74" s="45"/>
      <c r="W74" s="46" t="str">
        <f t="shared" si="129"/>
        <v/>
      </c>
      <c r="X74" s="46" t="str">
        <f t="shared" si="130"/>
        <v/>
      </c>
      <c r="Y74" s="46" t="str">
        <f t="shared" si="131"/>
        <v/>
      </c>
      <c r="Z74" s="45"/>
      <c r="AA74" s="46" t="str">
        <f t="shared" si="132"/>
        <v/>
      </c>
      <c r="AB74" s="46" t="str">
        <f t="shared" si="133"/>
        <v/>
      </c>
      <c r="AC74" s="46" t="str">
        <f t="shared" si="134"/>
        <v xml:space="preserve"> </v>
      </c>
      <c r="AD74" s="45"/>
      <c r="AE74" s="46">
        <f t="shared" si="135"/>
        <v>0</v>
      </c>
      <c r="AF74" s="46" t="str">
        <f t="shared" si="136"/>
        <v/>
      </c>
      <c r="AG74" s="46" t="str">
        <f t="shared" si="137"/>
        <v/>
      </c>
      <c r="AH74" s="46" t="str">
        <f t="shared" si="138"/>
        <v/>
      </c>
      <c r="AI74" s="46" t="str">
        <f t="shared" si="139"/>
        <v/>
      </c>
      <c r="AJ74" s="46" t="str">
        <f t="shared" si="140"/>
        <v xml:space="preserve"> </v>
      </c>
      <c r="AK74" s="45"/>
      <c r="AL74" s="46" t="str">
        <f t="shared" si="141"/>
        <v/>
      </c>
      <c r="AM74" s="46" t="str">
        <f t="shared" si="142"/>
        <v/>
      </c>
      <c r="AN74" s="46" t="str">
        <f t="shared" si="143"/>
        <v xml:space="preserve"> </v>
      </c>
      <c r="AO74" s="45"/>
      <c r="AP74" s="46" t="str">
        <f t="shared" si="144"/>
        <v/>
      </c>
      <c r="AQ74" s="46" t="str">
        <f t="shared" si="145"/>
        <v/>
      </c>
      <c r="AR74" s="46" t="str">
        <f t="shared" si="146"/>
        <v xml:space="preserve"> </v>
      </c>
      <c r="AS74" s="45"/>
      <c r="AT74" s="46">
        <f t="shared" si="147"/>
        <v>0</v>
      </c>
      <c r="AU74" s="46" t="str">
        <f t="shared" si="148"/>
        <v/>
      </c>
      <c r="AV74" s="46" t="str">
        <f t="shared" si="149"/>
        <v/>
      </c>
      <c r="AW74" s="46" t="str">
        <f t="shared" si="150"/>
        <v/>
      </c>
      <c r="AX74" s="46" t="str">
        <f t="shared" si="151"/>
        <v/>
      </c>
      <c r="AY74" s="46" t="str">
        <f t="shared" si="152"/>
        <v xml:space="preserve"> </v>
      </c>
      <c r="AZ74" s="45"/>
      <c r="BA74" s="46" t="str">
        <f t="shared" si="153"/>
        <v/>
      </c>
      <c r="BB74" s="46" t="str">
        <f t="shared" si="154"/>
        <v/>
      </c>
      <c r="BC74" s="46" t="str">
        <f t="shared" si="155"/>
        <v xml:space="preserve"> </v>
      </c>
      <c r="BD74" s="45"/>
      <c r="BE74" s="46" t="str">
        <f t="shared" si="156"/>
        <v/>
      </c>
      <c r="BF74" s="46" t="str">
        <f t="shared" si="157"/>
        <v/>
      </c>
      <c r="BG74" s="46" t="str">
        <f t="shared" si="158"/>
        <v xml:space="preserve"> </v>
      </c>
      <c r="BH74" s="45"/>
      <c r="BI74" s="46">
        <f t="shared" si="159"/>
        <v>0</v>
      </c>
      <c r="BJ74" s="46" t="str">
        <f t="shared" si="160"/>
        <v/>
      </c>
      <c r="BK74" s="46" t="str">
        <f t="shared" si="161"/>
        <v/>
      </c>
      <c r="BL74" s="46" t="str">
        <f t="shared" si="162"/>
        <v/>
      </c>
      <c r="BM74" s="46" t="str">
        <f t="shared" si="163"/>
        <v/>
      </c>
      <c r="BN74" s="46" t="str">
        <f t="shared" si="164"/>
        <v>zero euro</v>
      </c>
      <c r="BO74" s="45"/>
      <c r="BP74" s="46" t="str">
        <f t="shared" si="165"/>
        <v/>
      </c>
      <c r="BQ74" s="45"/>
      <c r="BR74" s="46" t="str">
        <f t="shared" si="166"/>
        <v/>
      </c>
      <c r="BS74" s="46" t="str">
        <f t="shared" si="167"/>
        <v/>
      </c>
      <c r="BT74" s="46" t="str">
        <f t="shared" si="168"/>
        <v xml:space="preserve"> </v>
      </c>
      <c r="BU74" s="45"/>
      <c r="BV74" s="46">
        <f t="shared" si="169"/>
        <v>0</v>
      </c>
      <c r="BW74" s="46" t="str">
        <f>IF(OR(VALUE(U74)=0,BV74="",VALUE(U74)&gt;5,AND(VALUE(BV74)&gt;5,VALUE(BV74)&lt;16),AND(VALUE(BV74)&gt;65,VALUE(BV74)&lt;76),AND(VALUE(BV74)&gt;85,VALUE(BV74)&lt;96)),"",CONCATENATE(IF(VALUE(U74)=1,"un",IF(VALUE(U74)=2,"deux",IF(VALUE(U74)=3,"trois",IF(VALUE(U74)=4,"quatre",IF(VALUE(U74)=5,"cinq")))))," centime"))</f>
        <v/>
      </c>
      <c r="BX74" s="46" t="str">
        <f>IF(OR(BV74="",VALUE(U74)&lt;6,AND(VALUE(BV74)&gt;10,VALUE(BV74)&lt;17),BV74=76,BV74=96),"",CONCATENATE(IF(VALUE(U74)=6,"six",IF(VALUE(U74)=7,"sept",IF(VALUE(U74)=8,"huit",IF(VALUE(U74)=9,"neuf",IF(VALUE(BV74)=10,"dix")))))," centime"))</f>
        <v/>
      </c>
      <c r="BY74" s="46" t="str">
        <f>IF(OR(BV74="",VALUE(BV74)&lt;11,AND(VALUE(BV74)&gt;15,VALUE(BV74)&lt;71),AND(VALUE(BV74)&gt;75,VALUE(BV74)&lt;91),VALUE(BV74)&gt;95),"",CONCATENATE(IF(OR(VALUE(BV74)=91,VALUE(BV74)=71,VALUE(BV74)=11),"onze",IF(OR(VALUE(BV74)=92,VALUE(BV74)=72,VALUE(BV74)=12),"douze",IF(OR(VALUE(BV74)=93,VALUE(BV74)=73,VALUE(BV74)=13),"treize",IF(OR(BV74=94,BV74=74,BV74=14),"quatorze",IF(OR(BV74=95,BV74=75,BV74=15),"quinze")))))," centime"))</f>
        <v/>
      </c>
      <c r="BZ74" s="46" t="str">
        <f>IF(OR(BV74=16,BV74=76,BV74=96),"seize centime","")</f>
        <v/>
      </c>
      <c r="CA74" s="46" t="str">
        <f>CONCATENATE(" ",BW74,BX74,BY74,BZ74,IF(AND(VALUE(RIGHT(I74,2))&lt;&gt;0,VALUE(RIGHT(I74,1))=0),"centime",""),IF(VALUE(CONCATENATE(T74,U74))&gt;1,"s",""))</f>
        <v xml:space="preserve"> </v>
      </c>
      <c r="CB74" s="45"/>
      <c r="CC74" s="19" t="str">
        <f t="shared" si="170"/>
        <v xml:space="preserve">       zero euro  </v>
      </c>
      <c r="CD74" s="47" t="e">
        <f>#REF!*H74</f>
        <v>#REF!</v>
      </c>
    </row>
    <row r="75" spans="1:82" ht="11.25" x14ac:dyDescent="0.2">
      <c r="A75" s="23" t="s">
        <v>337</v>
      </c>
      <c r="B75" s="60">
        <v>1</v>
      </c>
      <c r="C75" s="60">
        <v>4</v>
      </c>
      <c r="D75" s="60">
        <v>1</v>
      </c>
      <c r="E75" s="49">
        <f>IF(G75="","",MAX(E$9:E74)+1)</f>
        <v>48</v>
      </c>
      <c r="F75" s="61" t="s">
        <v>17</v>
      </c>
      <c r="G75" s="62" t="s">
        <v>28</v>
      </c>
      <c r="H75" s="43">
        <v>0</v>
      </c>
      <c r="I75" s="44" t="str">
        <f t="shared" si="0"/>
        <v xml:space="preserve"> 0,00</v>
      </c>
      <c r="J75" s="44" t="str">
        <f t="shared" si="118"/>
        <v>0</v>
      </c>
      <c r="K75" s="44" t="str">
        <f t="shared" si="119"/>
        <v>0</v>
      </c>
      <c r="L75" s="44" t="str">
        <f t="shared" si="120"/>
        <v>0</v>
      </c>
      <c r="M75" s="44" t="str">
        <f t="shared" si="121"/>
        <v>0</v>
      </c>
      <c r="N75" s="44" t="str">
        <f t="shared" si="122"/>
        <v>0</v>
      </c>
      <c r="O75" s="44" t="str">
        <f t="shared" si="123"/>
        <v>0</v>
      </c>
      <c r="P75" s="44" t="str">
        <f t="shared" si="124"/>
        <v>0</v>
      </c>
      <c r="Q75" s="44" t="str">
        <f t="shared" si="125"/>
        <v>0</v>
      </c>
      <c r="R75" s="44" t="str">
        <f t="shared" si="126"/>
        <v>0</v>
      </c>
      <c r="S75" s="44" t="s">
        <v>12</v>
      </c>
      <c r="T75" s="44" t="str">
        <f t="shared" si="127"/>
        <v>0</v>
      </c>
      <c r="U75" s="44" t="str">
        <f t="shared" si="128"/>
        <v>0</v>
      </c>
      <c r="V75" s="45"/>
      <c r="W75" s="46" t="str">
        <f t="shared" si="129"/>
        <v/>
      </c>
      <c r="X75" s="46" t="str">
        <f t="shared" si="130"/>
        <v/>
      </c>
      <c r="Y75" s="46" t="str">
        <f t="shared" si="131"/>
        <v/>
      </c>
      <c r="Z75" s="45"/>
      <c r="AA75" s="46" t="str">
        <f t="shared" si="132"/>
        <v/>
      </c>
      <c r="AB75" s="46" t="str">
        <f t="shared" si="133"/>
        <v/>
      </c>
      <c r="AC75" s="46" t="str">
        <f t="shared" si="134"/>
        <v xml:space="preserve"> </v>
      </c>
      <c r="AD75" s="45"/>
      <c r="AE75" s="46">
        <f t="shared" si="135"/>
        <v>0</v>
      </c>
      <c r="AF75" s="46" t="str">
        <f t="shared" si="136"/>
        <v/>
      </c>
      <c r="AG75" s="46" t="str">
        <f t="shared" si="137"/>
        <v/>
      </c>
      <c r="AH75" s="46" t="str">
        <f t="shared" si="138"/>
        <v/>
      </c>
      <c r="AI75" s="46" t="str">
        <f t="shared" si="139"/>
        <v/>
      </c>
      <c r="AJ75" s="46" t="str">
        <f t="shared" si="140"/>
        <v xml:space="preserve"> </v>
      </c>
      <c r="AK75" s="45"/>
      <c r="AL75" s="46" t="str">
        <f t="shared" si="141"/>
        <v/>
      </c>
      <c r="AM75" s="46" t="str">
        <f t="shared" si="142"/>
        <v/>
      </c>
      <c r="AN75" s="46" t="str">
        <f t="shared" si="143"/>
        <v xml:space="preserve"> </v>
      </c>
      <c r="AO75" s="45"/>
      <c r="AP75" s="46" t="str">
        <f t="shared" si="144"/>
        <v/>
      </c>
      <c r="AQ75" s="46" t="str">
        <f t="shared" si="145"/>
        <v/>
      </c>
      <c r="AR75" s="46" t="str">
        <f t="shared" si="146"/>
        <v xml:space="preserve"> </v>
      </c>
      <c r="AS75" s="45"/>
      <c r="AT75" s="46">
        <f t="shared" si="147"/>
        <v>0</v>
      </c>
      <c r="AU75" s="46" t="str">
        <f t="shared" si="148"/>
        <v/>
      </c>
      <c r="AV75" s="46" t="str">
        <f t="shared" si="149"/>
        <v/>
      </c>
      <c r="AW75" s="46" t="str">
        <f t="shared" si="150"/>
        <v/>
      </c>
      <c r="AX75" s="46" t="str">
        <f t="shared" si="151"/>
        <v/>
      </c>
      <c r="AY75" s="46" t="str">
        <f t="shared" si="152"/>
        <v xml:space="preserve"> </v>
      </c>
      <c r="AZ75" s="45"/>
      <c r="BA75" s="46" t="str">
        <f t="shared" si="153"/>
        <v/>
      </c>
      <c r="BB75" s="46" t="str">
        <f t="shared" si="154"/>
        <v/>
      </c>
      <c r="BC75" s="46" t="str">
        <f t="shared" si="155"/>
        <v xml:space="preserve"> </v>
      </c>
      <c r="BD75" s="45"/>
      <c r="BE75" s="46" t="str">
        <f t="shared" si="156"/>
        <v/>
      </c>
      <c r="BF75" s="46" t="str">
        <f t="shared" si="157"/>
        <v/>
      </c>
      <c r="BG75" s="46" t="str">
        <f t="shared" si="158"/>
        <v xml:space="preserve"> </v>
      </c>
      <c r="BH75" s="45"/>
      <c r="BI75" s="46">
        <f t="shared" si="159"/>
        <v>0</v>
      </c>
      <c r="BJ75" s="46" t="str">
        <f t="shared" si="160"/>
        <v/>
      </c>
      <c r="BK75" s="46" t="str">
        <f t="shared" si="161"/>
        <v/>
      </c>
      <c r="BL75" s="46" t="str">
        <f t="shared" si="162"/>
        <v/>
      </c>
      <c r="BM75" s="46" t="str">
        <f t="shared" si="163"/>
        <v/>
      </c>
      <c r="BN75" s="46" t="str">
        <f t="shared" si="164"/>
        <v>zero euro</v>
      </c>
      <c r="BO75" s="45"/>
      <c r="BP75" s="46" t="str">
        <f t="shared" si="165"/>
        <v/>
      </c>
      <c r="BQ75" s="45"/>
      <c r="BR75" s="46" t="str">
        <f t="shared" si="166"/>
        <v/>
      </c>
      <c r="BS75" s="46" t="str">
        <f t="shared" si="167"/>
        <v/>
      </c>
      <c r="BT75" s="46" t="str">
        <f t="shared" si="168"/>
        <v xml:space="preserve"> </v>
      </c>
      <c r="BU75" s="45"/>
      <c r="BV75" s="46">
        <f t="shared" si="169"/>
        <v>0</v>
      </c>
      <c r="BW75" s="46" t="str">
        <f>IF(OR(VALUE(U75)=0,BV75="",VALUE(U75)&gt;5,AND(VALUE(BV75)&gt;5,VALUE(BV75)&lt;16),AND(VALUE(BV75)&gt;65,VALUE(BV75)&lt;76),AND(VALUE(BV75)&gt;85,VALUE(BV75)&lt;96)),"",CONCATENATE(IF(VALUE(U75)=1,"un",IF(VALUE(U75)=2,"deux",IF(VALUE(U75)=3,"trois",IF(VALUE(U75)=4,"quatre",IF(VALUE(U75)=5,"cinq")))))," centime"))</f>
        <v/>
      </c>
      <c r="BX75" s="46" t="str">
        <f>IF(OR(BV75="",VALUE(U75)&lt;6,AND(VALUE(BV75)&gt;10,VALUE(BV75)&lt;17),BV75=76,BV75=96),"",CONCATENATE(IF(VALUE(U75)=6,"six",IF(VALUE(U75)=7,"sept",IF(VALUE(U75)=8,"huit",IF(VALUE(U75)=9,"neuf",IF(VALUE(BV75)=10,"dix")))))," centime"))</f>
        <v/>
      </c>
      <c r="BY75" s="46" t="str">
        <f>IF(OR(BV75="",VALUE(BV75)&lt;11,AND(VALUE(BV75)&gt;15,VALUE(BV75)&lt;71),AND(VALUE(BV75)&gt;75,VALUE(BV75)&lt;91),VALUE(BV75)&gt;95),"",CONCATENATE(IF(OR(VALUE(BV75)=91,VALUE(BV75)=71,VALUE(BV75)=11),"onze",IF(OR(VALUE(BV75)=92,VALUE(BV75)=72,VALUE(BV75)=12),"douze",IF(OR(VALUE(BV75)=93,VALUE(BV75)=73,VALUE(BV75)=13),"treize",IF(OR(BV75=94,BV75=74,BV75=14),"quatorze",IF(OR(BV75=95,BV75=75,BV75=15),"quinze")))))," centime"))</f>
        <v/>
      </c>
      <c r="BZ75" s="46" t="str">
        <f>IF(OR(BV75=16,BV75=76,BV75=96),"seize centime","")</f>
        <v/>
      </c>
      <c r="CA75" s="46" t="str">
        <f>CONCATENATE(" ",BW75,BX75,BY75,BZ75,IF(AND(VALUE(RIGHT(I75,2))&lt;&gt;0,VALUE(RIGHT(I75,1))=0),"centime",""),IF(VALUE(CONCATENATE(T75,U75))&gt;1,"s",""))</f>
        <v xml:space="preserve"> </v>
      </c>
      <c r="CB75" s="45"/>
      <c r="CC75" s="19" t="str">
        <f t="shared" si="170"/>
        <v xml:space="preserve">       zero euro  </v>
      </c>
      <c r="CD75" s="47" t="e">
        <f>#REF!*H75</f>
        <v>#REF!</v>
      </c>
    </row>
    <row r="76" spans="1:82" ht="15" customHeight="1" x14ac:dyDescent="0.2">
      <c r="A76" s="23" t="s">
        <v>337</v>
      </c>
      <c r="B76" s="56">
        <v>1</v>
      </c>
      <c r="C76" s="56">
        <v>4</v>
      </c>
      <c r="D76" s="56">
        <v>2</v>
      </c>
      <c r="E76" s="57" t="str">
        <f>IF(G76="","",MAX(E$9:E75)+1)</f>
        <v/>
      </c>
      <c r="F76" s="58" t="s">
        <v>18</v>
      </c>
      <c r="G76" s="59"/>
      <c r="H76" s="38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59"/>
      <c r="CD76" s="59"/>
    </row>
    <row r="77" spans="1:82" ht="11.25" x14ac:dyDescent="0.2">
      <c r="A77" s="23" t="s">
        <v>337</v>
      </c>
      <c r="B77" s="60">
        <v>1</v>
      </c>
      <c r="C77" s="60">
        <v>4</v>
      </c>
      <c r="D77" s="60">
        <v>2</v>
      </c>
      <c r="E77" s="49">
        <f>IF(G77="","",MAX(E$9:E76)+1)</f>
        <v>49</v>
      </c>
      <c r="F77" s="61" t="s">
        <v>19</v>
      </c>
      <c r="G77" s="62" t="s">
        <v>42</v>
      </c>
      <c r="H77" s="43">
        <v>0</v>
      </c>
      <c r="I77" s="44" t="str">
        <f t="shared" si="0"/>
        <v xml:space="preserve"> 0,00</v>
      </c>
      <c r="J77" s="44" t="str">
        <f t="shared" si="118"/>
        <v>0</v>
      </c>
      <c r="K77" s="44" t="str">
        <f t="shared" si="119"/>
        <v>0</v>
      </c>
      <c r="L77" s="44" t="str">
        <f t="shared" si="120"/>
        <v>0</v>
      </c>
      <c r="M77" s="44" t="str">
        <f t="shared" si="121"/>
        <v>0</v>
      </c>
      <c r="N77" s="44" t="str">
        <f t="shared" si="122"/>
        <v>0</v>
      </c>
      <c r="O77" s="44" t="str">
        <f t="shared" si="123"/>
        <v>0</v>
      </c>
      <c r="P77" s="44" t="str">
        <f t="shared" si="124"/>
        <v>0</v>
      </c>
      <c r="Q77" s="44" t="str">
        <f t="shared" si="125"/>
        <v>0</v>
      </c>
      <c r="R77" s="44" t="str">
        <f t="shared" si="126"/>
        <v>0</v>
      </c>
      <c r="S77" s="44" t="s">
        <v>12</v>
      </c>
      <c r="T77" s="44" t="str">
        <f t="shared" si="127"/>
        <v>0</v>
      </c>
      <c r="U77" s="44" t="str">
        <f t="shared" si="128"/>
        <v>0</v>
      </c>
      <c r="V77" s="45"/>
      <c r="W77" s="46" t="str">
        <f t="shared" si="129"/>
        <v/>
      </c>
      <c r="X77" s="46" t="str">
        <f t="shared" si="130"/>
        <v/>
      </c>
      <c r="Y77" s="46" t="str">
        <f t="shared" si="131"/>
        <v/>
      </c>
      <c r="Z77" s="45"/>
      <c r="AA77" s="46" t="str">
        <f t="shared" si="132"/>
        <v/>
      </c>
      <c r="AB77" s="46" t="str">
        <f t="shared" si="133"/>
        <v/>
      </c>
      <c r="AC77" s="46" t="str">
        <f t="shared" si="134"/>
        <v xml:space="preserve"> </v>
      </c>
      <c r="AD77" s="45"/>
      <c r="AE77" s="46">
        <f t="shared" si="135"/>
        <v>0</v>
      </c>
      <c r="AF77" s="46" t="str">
        <f t="shared" si="136"/>
        <v/>
      </c>
      <c r="AG77" s="46" t="str">
        <f t="shared" si="137"/>
        <v/>
      </c>
      <c r="AH77" s="46" t="str">
        <f t="shared" si="138"/>
        <v/>
      </c>
      <c r="AI77" s="46" t="str">
        <f t="shared" si="139"/>
        <v/>
      </c>
      <c r="AJ77" s="46" t="str">
        <f t="shared" si="140"/>
        <v xml:space="preserve"> </v>
      </c>
      <c r="AK77" s="45"/>
      <c r="AL77" s="46" t="str">
        <f t="shared" si="141"/>
        <v/>
      </c>
      <c r="AM77" s="46" t="str">
        <f t="shared" si="142"/>
        <v/>
      </c>
      <c r="AN77" s="46" t="str">
        <f t="shared" si="143"/>
        <v xml:space="preserve"> </v>
      </c>
      <c r="AO77" s="45"/>
      <c r="AP77" s="46" t="str">
        <f t="shared" si="144"/>
        <v/>
      </c>
      <c r="AQ77" s="46" t="str">
        <f t="shared" si="145"/>
        <v/>
      </c>
      <c r="AR77" s="46" t="str">
        <f t="shared" si="146"/>
        <v xml:space="preserve"> </v>
      </c>
      <c r="AS77" s="45"/>
      <c r="AT77" s="46">
        <f t="shared" si="147"/>
        <v>0</v>
      </c>
      <c r="AU77" s="46" t="str">
        <f t="shared" si="148"/>
        <v/>
      </c>
      <c r="AV77" s="46" t="str">
        <f t="shared" si="149"/>
        <v/>
      </c>
      <c r="AW77" s="46" t="str">
        <f t="shared" si="150"/>
        <v/>
      </c>
      <c r="AX77" s="46" t="str">
        <f t="shared" si="151"/>
        <v/>
      </c>
      <c r="AY77" s="46" t="str">
        <f t="shared" si="152"/>
        <v xml:space="preserve"> </v>
      </c>
      <c r="AZ77" s="45"/>
      <c r="BA77" s="46" t="str">
        <f t="shared" si="153"/>
        <v/>
      </c>
      <c r="BB77" s="46" t="str">
        <f t="shared" si="154"/>
        <v/>
      </c>
      <c r="BC77" s="46" t="str">
        <f t="shared" si="155"/>
        <v xml:space="preserve"> </v>
      </c>
      <c r="BD77" s="45"/>
      <c r="BE77" s="46" t="str">
        <f t="shared" si="156"/>
        <v/>
      </c>
      <c r="BF77" s="46" t="str">
        <f t="shared" si="157"/>
        <v/>
      </c>
      <c r="BG77" s="46" t="str">
        <f t="shared" si="158"/>
        <v xml:space="preserve"> </v>
      </c>
      <c r="BH77" s="45"/>
      <c r="BI77" s="46">
        <f t="shared" si="159"/>
        <v>0</v>
      </c>
      <c r="BJ77" s="46" t="str">
        <f t="shared" si="160"/>
        <v/>
      </c>
      <c r="BK77" s="46" t="str">
        <f t="shared" si="161"/>
        <v/>
      </c>
      <c r="BL77" s="46" t="str">
        <f t="shared" si="162"/>
        <v/>
      </c>
      <c r="BM77" s="46" t="str">
        <f t="shared" si="163"/>
        <v/>
      </c>
      <c r="BN77" s="46" t="str">
        <f t="shared" si="164"/>
        <v>zero euro</v>
      </c>
      <c r="BO77" s="45"/>
      <c r="BP77" s="46" t="str">
        <f t="shared" si="165"/>
        <v/>
      </c>
      <c r="BQ77" s="45"/>
      <c r="BR77" s="46" t="str">
        <f t="shared" si="166"/>
        <v/>
      </c>
      <c r="BS77" s="46" t="str">
        <f t="shared" si="167"/>
        <v/>
      </c>
      <c r="BT77" s="46" t="str">
        <f t="shared" si="168"/>
        <v xml:space="preserve"> </v>
      </c>
      <c r="BU77" s="45"/>
      <c r="BV77" s="46">
        <f t="shared" si="169"/>
        <v>0</v>
      </c>
      <c r="BW77" s="46" t="str">
        <f>IF(OR(VALUE(U77)=0,BV77="",VALUE(U77)&gt;5,AND(VALUE(BV77)&gt;5,VALUE(BV77)&lt;16),AND(VALUE(BV77)&gt;65,VALUE(BV77)&lt;76),AND(VALUE(BV77)&gt;85,VALUE(BV77)&lt;96)),"",CONCATENATE(IF(VALUE(U77)=1,"un",IF(VALUE(U77)=2,"deux",IF(VALUE(U77)=3,"trois",IF(VALUE(U77)=4,"quatre",IF(VALUE(U77)=5,"cinq")))))," centime"))</f>
        <v/>
      </c>
      <c r="BX77" s="46" t="str">
        <f>IF(OR(BV77="",VALUE(U77)&lt;6,AND(VALUE(BV77)&gt;10,VALUE(BV77)&lt;17),BV77=76,BV77=96),"",CONCATENATE(IF(VALUE(U77)=6,"six",IF(VALUE(U77)=7,"sept",IF(VALUE(U77)=8,"huit",IF(VALUE(U77)=9,"neuf",IF(VALUE(BV77)=10,"dix")))))," centime"))</f>
        <v/>
      </c>
      <c r="BY77" s="46" t="str">
        <f>IF(OR(BV77="",VALUE(BV77)&lt;11,AND(VALUE(BV77)&gt;15,VALUE(BV77)&lt;71),AND(VALUE(BV77)&gt;75,VALUE(BV77)&lt;91),VALUE(BV77)&gt;95),"",CONCATENATE(IF(OR(VALUE(BV77)=91,VALUE(BV77)=71,VALUE(BV77)=11),"onze",IF(OR(VALUE(BV77)=92,VALUE(BV77)=72,VALUE(BV77)=12),"douze",IF(OR(VALUE(BV77)=93,VALUE(BV77)=73,VALUE(BV77)=13),"treize",IF(OR(BV77=94,BV77=74,BV77=14),"quatorze",IF(OR(BV77=95,BV77=75,BV77=15),"quinze")))))," centime"))</f>
        <v/>
      </c>
      <c r="BZ77" s="46" t="str">
        <f>IF(OR(BV77=16,BV77=76,BV77=96),"seize centime","")</f>
        <v/>
      </c>
      <c r="CA77" s="46" t="str">
        <f>CONCATENATE(" ",BW77,BX77,BY77,BZ77,IF(AND(VALUE(RIGHT(I77,2))&lt;&gt;0,VALUE(RIGHT(I77,1))=0),"centime",""),IF(VALUE(CONCATENATE(T77,U77))&gt;1,"s",""))</f>
        <v xml:space="preserve"> </v>
      </c>
      <c r="CB77" s="45"/>
      <c r="CC77" s="19" t="str">
        <f t="shared" si="170"/>
        <v xml:space="preserve">       zero euro  </v>
      </c>
      <c r="CD77" s="47" t="e">
        <f>#REF!*H77</f>
        <v>#REF!</v>
      </c>
    </row>
    <row r="78" spans="1:82" ht="11.25" x14ac:dyDescent="0.2">
      <c r="A78" s="23" t="s">
        <v>337</v>
      </c>
      <c r="B78" s="60">
        <v>1</v>
      </c>
      <c r="C78" s="60">
        <v>4</v>
      </c>
      <c r="D78" s="60">
        <v>2</v>
      </c>
      <c r="E78" s="49">
        <f>IF(G78="","",MAX(E$9:E77)+1)</f>
        <v>50</v>
      </c>
      <c r="F78" s="61" t="s">
        <v>20</v>
      </c>
      <c r="G78" s="48" t="s">
        <v>374</v>
      </c>
      <c r="H78" s="43">
        <v>0</v>
      </c>
      <c r="I78" s="44" t="str">
        <f t="shared" si="0"/>
        <v xml:space="preserve"> 0,00</v>
      </c>
      <c r="J78" s="44" t="str">
        <f>IF(H78&gt;=100000000,MID(RIGHT(I78,12),1,1),"0")</f>
        <v>0</v>
      </c>
      <c r="K78" s="44" t="str">
        <f>IF(H78&gt;=10000000,MID(RIGHT(I78,11),1,1),"0")</f>
        <v>0</v>
      </c>
      <c r="L78" s="44" t="str">
        <f>IF(H78&gt;=1000000,MID(RIGHT(I78,10),1,1),"0")</f>
        <v>0</v>
      </c>
      <c r="M78" s="44" t="str">
        <f>IF(H78&gt;=100000,MID(RIGHT(I78,9),1,1),"0")</f>
        <v>0</v>
      </c>
      <c r="N78" s="44" t="str">
        <f>IF(H78&gt;=10000,MID(RIGHT(I78,8),1,1),"0")</f>
        <v>0</v>
      </c>
      <c r="O78" s="44" t="str">
        <f>IF(H78&gt;=1000,MID(RIGHT(I78,7),1,1),"0")</f>
        <v>0</v>
      </c>
      <c r="P78" s="44" t="str">
        <f>IF(H78&gt;=100,MID(RIGHT(I78,6),1,1),"0")</f>
        <v>0</v>
      </c>
      <c r="Q78" s="44" t="str">
        <f>IF(H78&gt;=10,MID(RIGHT(I78,5),1,1),"0")</f>
        <v>0</v>
      </c>
      <c r="R78" s="44" t="str">
        <f>IF(H78&gt;=0,MID(RIGHT(I78,4),1,1),"0")</f>
        <v>0</v>
      </c>
      <c r="S78" s="44" t="s">
        <v>12</v>
      </c>
      <c r="T78" s="44" t="str">
        <f>IF(INT(H78)&lt;&gt;H78,MID(RIGHT(I78,2),1,1),"0")</f>
        <v>0</v>
      </c>
      <c r="U78" s="44" t="str">
        <f>IF(INT(H78*10)&lt;&gt;H78*10,RIGHT(I78,1),"0")</f>
        <v>0</v>
      </c>
      <c r="V78" s="45"/>
      <c r="W78" s="46" t="str">
        <f>IF(OR(VALUE(J78)=0,VALUE(J78)&gt;5),"",CONCATENATE(IF(VALUE(J78)=1,"",IF(VALUE(J78)=2,"deux ",IF(VALUE(J78)=3,"trois ",IF(VALUE(J78)=4,"quatre ",IF(VALUE(J78)=5,"cinq "))))),"cent"))</f>
        <v/>
      </c>
      <c r="X78" s="46" t="str">
        <f>IF(OR(J78="",VALUE(J78)&lt;6),"",CONCATENATE(IF(VALUE(J78)=6,"six ",IF(VALUE(J78)=7,"sept ",IF(VALUE(J78)=8,"huit ",IF(VALUE(J78)=9,"neuf ")))),"cent"))</f>
        <v/>
      </c>
      <c r="Y78" s="46" t="str">
        <f>CONCATENATE(W78,X78)</f>
        <v/>
      </c>
      <c r="Z78" s="45"/>
      <c r="AA78" s="46" t="str">
        <f>IF(OR(K78="",VALUE(K78)=0,VALUE(K78)&gt;5,AND(VALUE(AE78)&gt;10,VALUE(AE78)&lt;17)),"",IF(OR(VALUE(AE78)=10,AND(VALUE(AE78)&gt;16,VALUE(AE78)&lt;20)),"dix",IF(VALUE(K78)=2,"vingt",IF(VALUE(K78)=3,"trente",IF(VALUE(K78)=4,"quarante",IF(VALUE(K78)=5,"cinquante"))))))</f>
        <v/>
      </c>
      <c r="AB78" s="46" t="str">
        <f>IF(OR(K78="",VALUE(K78)&lt;6),"",IF(AND(VALUE(K78)=7,OR(VALUE(L78)=0,AE78&gt;76)),"soixante dix",IF(OR(VALUE(K78)=6,VALUE(K78)=7),"soixante",IF(AND(VALUE(K78)=9,OR(VALUE(L78)=0,VALUE(AE78)&gt;96)),"quatre vingt dix",IF(OR(VALUE(K78)=8,VALUE(K78)=9),"quatre vingt")))))</f>
        <v/>
      </c>
      <c r="AC78" s="46" t="str">
        <f>CONCATENATE(" ",AA78,AB78,IF(OR(VALUE(L78)&lt;&gt;1,VALUE(K78)=0,VALUE(K78)=1,VALUE(K78)=8,VALUE(K78)=9),""," et"))</f>
        <v xml:space="preserve"> </v>
      </c>
      <c r="AD78" s="45"/>
      <c r="AE78" s="46">
        <f>VALUE(CONCATENATE(K78,L78))</f>
        <v>0</v>
      </c>
      <c r="AF78" s="46" t="str">
        <f>IF(OR(VALUE(L78)=0,AE78="",VALUE(L78)&gt;5,AND(VALUE(AE78)&gt;5,VALUE(AE78)&lt;16),AND(VALUE(AE78)&gt;65,VALUE(AE78)&lt;76),AND(VALUE(AE78)&gt;85,VALUE(AE78)&lt;96)),"",CONCATENATE(IF(VALUE(L78)=1,"un",IF(VALUE(L78)=2,"deux",IF(VALUE(L78)=3,"trois",IF(VALUE(L78)=4,"quatre",IF(VALUE(L78)=5,"cinq")))))," million"))</f>
        <v/>
      </c>
      <c r="AG78" s="46" t="str">
        <f>IF(OR(AE78="",VALUE(L78)&lt;6,AND(VALUE(AE78)&gt;10,VALUE(AE78)&lt;17),AE78=76,AE78=96),"",CONCATENATE(IF(VALUE(L78)=6,"six",IF(VALUE(L78)=7,"sept",IF(VALUE(L78)=8,"huit",IF(VALUE(L78)=9,"neuf",IF(VALUE(AE78)=10,"dix")))))," million"))</f>
        <v/>
      </c>
      <c r="AH78" s="46" t="str">
        <f>IF(OR(AE78="",VALUE(AE78)&lt;11,AND(VALUE(AE78)&gt;15,VALUE(AE78)&lt;71),AND(VALUE(AE78)&gt;75,VALUE(AE78)&lt;91),VALUE(AE78)&gt;95),"",CONCATENATE(IF(OR(VALUE(AE78)=91,VALUE(AE78)=71,VALUE(AE78)=11),"onze",IF(OR(VALUE(AE78)=92,VALUE(AE78)=72,VALUE(AE78)=12),"douze",IF(OR(VALUE(AE78)=93,VALUE(AE78)=73,VALUE(AE78)=13),"treize",IF(OR(AE78=94,AE78=74,AE78=14),"quatorze",IF(OR(AE78=95,AE78=75,AE78=15),"quinze")))))," million"))</f>
        <v/>
      </c>
      <c r="AI78" s="46" t="str">
        <f>IF(OR(AE78=16,AE78=76,AE78=96),"seize million","")</f>
        <v/>
      </c>
      <c r="AJ78" s="46" t="str">
        <f>CONCATENATE(" ",AF78,AG78,AH78,AI78,IF(VALUE(CONCATENATE(J78,K78,L78))=0,"",IF(VALUE(L78)=0,"million","")),IF(AND(VALUE(CONCATENATE(J78,K78,L78))&gt;1,VALUE(CONCATENATE(M78,N78,O78,P78,Q78,R78))=0),"s",""))</f>
        <v xml:space="preserve"> </v>
      </c>
      <c r="AK78" s="45"/>
      <c r="AL78" s="46" t="str">
        <f>IF(OR(VALUE(M78)=0,VALUE(M78)&gt;5),"",CONCATENATE(IF(VALUE(M78)=1,"",IF(VALUE(M78)=2,"deux ",IF(VALUE(M78)=3,"trois ",IF(VALUE(M78)=4,"quatre ",IF(VALUE(M78)=5,"cinq "))))),"cent"))</f>
        <v/>
      </c>
      <c r="AM78" s="46" t="str">
        <f>IF(OR(M78="",VALUE(M78)&lt;6),"",CONCATENATE(IF(VALUE(M78)=6,"six ",IF(VALUE(M78)=7,"sept ",IF(VALUE(M78)=8,"huit ",IF(VALUE(M78)=9,"neuf ")))),"cent"))</f>
        <v/>
      </c>
      <c r="AN78" s="46" t="str">
        <f>CONCATENATE(" ",AL78,AM78)</f>
        <v xml:space="preserve"> </v>
      </c>
      <c r="AO78" s="45"/>
      <c r="AP78" s="46" t="str">
        <f>IF(OR(N78="",VALUE(N78)=0,VALUE(N78)&gt;5,AND(VALUE(AT78)&gt;10,VALUE(AT78)&lt;17)),"",IF(OR(VALUE(AT78)=10,AND(VALUE(AT78)&gt;16,VALUE(AT78)&lt;20)),"dix",IF(VALUE(N78)=2,"vingt",IF(VALUE(N78)=3,"trente",IF(VALUE(N78)=4,"quarante",IF(VALUE(N78)=5,"cinquante"))))))</f>
        <v/>
      </c>
      <c r="AQ78" s="46" t="str">
        <f>IF(OR(N78="",VALUE(N78)&lt;6),"",IF(AND(VALUE(N78)=7,OR(VALUE(O78)=0,AT78&gt;76)),"soixante dix",IF(OR(VALUE(N78)=6,VALUE(N78)=7),"soixante",IF(AND(VALUE(N78)=9,OR(VALUE(O78)=0,VALUE(AT78)&gt;96)),"quatre vingt dix",IF(OR(VALUE(N78)=8,VALUE(N78)=9),"quatre vingt")))))</f>
        <v/>
      </c>
      <c r="AR78" s="46" t="str">
        <f>CONCATENATE(" ",AP78,AQ78,IF(OR(VALUE(O78)&lt;&gt;1,VALUE(N78)=0,VALUE(N78)=1,VALUE(N78)=8,VALUE(N78)=9),""," et"))</f>
        <v xml:space="preserve"> </v>
      </c>
      <c r="AS78" s="45"/>
      <c r="AT78" s="46">
        <f>VALUE(CONCATENATE(N78,O78))</f>
        <v>0</v>
      </c>
      <c r="AU78" s="46" t="str">
        <f>IF(OR(VALUE(O78)=0,AT78="",VALUE(O78)&gt;5,AND(VALUE(AT78)&gt;5,VALUE(AT78)&lt;16),AND(VALUE(AT78)&gt;65,VALUE(AT78)&lt;76),AND(VALUE(AT78)&gt;85,VALUE(AT78)&lt;96)),"",CONCATENATE(IF(VALUE(O78)=1,"un",IF(VALUE(O78)=2,"deux",IF(VALUE(O78)=3,"trois",IF(VALUE(O78)=4,"quatre",IF(VALUE(O78)=5,"cinq")))))," mille"))</f>
        <v/>
      </c>
      <c r="AV78" s="46" t="str">
        <f>IF(OR(AT78="",VALUE(O78)&lt;6,AND(VALUE(AT78)&gt;10,VALUE(AT78)&lt;17),AT78=76,AT78=96),"",CONCATENATE(IF(VALUE(O78)=6,"six",IF(VALUE(O78)=7,"sept",IF(VALUE(O78)=8,"huit",IF(VALUE(O78)=9,"neuf",IF(VALUE(AT78)=10,"dix")))))," mille"))</f>
        <v/>
      </c>
      <c r="AW78" s="46" t="str">
        <f>IF(OR(AT78="",VALUE(AT78)&lt;11,AND(VALUE(AT78)&gt;15,VALUE(AT78)&lt;71),AND(VALUE(AT78)&gt;75,VALUE(AT78)&lt;91),VALUE(AT78)&gt;95),"",CONCATENATE(IF(OR(VALUE(AT78)=91,VALUE(AT78)=71,VALUE(AT78)=11),"onze",IF(OR(VALUE(AT78)=92,VALUE(AT78)=72,VALUE(AT78)=12),"douze",IF(OR(VALUE(AT78)=93,VALUE(AT78)=73,VALUE(AT78)=13),"treize",IF(OR(AT78=94,AT78=74,AT78=14),"quatorze",IF(OR(AT78=95,AT78=75,AT78=15),"quinze")))))," mille"))</f>
        <v/>
      </c>
      <c r="AX78" s="46" t="str">
        <f>IF(OR(AT78=16,AT78=76,AT78=96),"seize mille","")</f>
        <v/>
      </c>
      <c r="AY78" s="46" t="str">
        <f>IF(AND(AU78="un mille",H78&lt;10000)," mille",CONCATENATE(" ",AU78,AV78,AW78,AX78,IF(VALUE(CONCATENATE(M78,N78,O78))=0,"",IF(VALUE(O78)=0," mille","")),IF(AND(VALUE(CONCATENATE(M78,N78,O78))&gt;1,VALUE(CONCATENATE(P78,Q78,R78))=0),"s","")))</f>
        <v xml:space="preserve"> </v>
      </c>
      <c r="AZ78" s="45"/>
      <c r="BA78" s="46" t="str">
        <f>IF(OR(VALUE(P78)=0,VALUE(P78)&gt;5),"",CONCATENATE(IF(VALUE(P78)=1,"",IF(VALUE(P78)=2,"deux ",IF(VALUE(P78)=3,"trois ",IF(VALUE(P78)=4,"quatre ",IF(VALUE(P78)=5,"cinq "))))),"cent"))</f>
        <v/>
      </c>
      <c r="BB78" s="46" t="str">
        <f>IF(OR(P78="",VALUE(P78)&lt;6),"",CONCATENATE(IF(VALUE(P78)=6,"six ",IF(VALUE(P78)=7,"sept ",IF(VALUE(P78)=8,"huit ",IF(VALUE(P78)=9,"neuf ")))),"cent"))</f>
        <v/>
      </c>
      <c r="BC78" s="46" t="str">
        <f>CONCATENATE(" ",BA78,BB78)</f>
        <v xml:space="preserve"> </v>
      </c>
      <c r="BD78" s="45"/>
      <c r="BE78" s="46" t="str">
        <f>IF(OR(Q78="",VALUE(Q78)=0,VALUE(Q78)&gt;5,AND(VALUE(BI78)&gt;10,VALUE(BI78)&lt;17)),"",IF(OR(VALUE(BI78)=10,AND(VALUE(BI78)&gt;16,VALUE(BI78)&lt;20)),"dix",IF(VALUE(Q78)=2,"vingt",IF(VALUE(Q78)=3,"trente",IF(VALUE(Q78)=4,"quarante",IF(VALUE(Q78)=5,"cinquante"))))))</f>
        <v/>
      </c>
      <c r="BF78" s="46" t="str">
        <f>IF(OR(Q78="",VALUE(Q78)&lt;6),"",IF(AND(VALUE(Q78)=7,OR(VALUE(R78)=0,BI78&gt;76)),"soixante dix",IF(OR(VALUE(Q78)=6,VALUE(Q78)=7),"soixante",IF(AND(VALUE(Q78)=9,OR(VALUE(R78)=0,VALUE(BI78)&gt;96)),"quatre vingt dix",IF(OR(VALUE(Q78)=8,VALUE(Q78)=9),"quatre vingt")))))</f>
        <v/>
      </c>
      <c r="BG78" s="46" t="str">
        <f>CONCATENATE(" ",BE78,BF78,IF(OR(VALUE(R78)&lt;&gt;1,VALUE(Q78)=0,VALUE(Q78)=1,VALUE(Q78)=8,VALUE(Q78)=9),""," et"))</f>
        <v xml:space="preserve"> </v>
      </c>
      <c r="BH78" s="45"/>
      <c r="BI78" s="46">
        <f>VALUE(CONCATENATE(Q78,R78))</f>
        <v>0</v>
      </c>
      <c r="BJ78" s="46" t="str">
        <f>IF(OR(VALUE(R78)=0,BI78="",VALUE(R78)&gt;5,AND(VALUE(BI78)&gt;5,VALUE(BI78)&lt;16),AND(VALUE(BI78)&gt;65,VALUE(BI78)&lt;76),AND(VALUE(BI78)&gt;85,VALUE(BI78)&lt;96)),"",CONCATENATE(IF(VALUE(R78)=1,"un",IF(VALUE(R78)=2,"deux",IF(VALUE(R78)=3,"trois",IF(VALUE(R78)=4,"quatre",IF(VALUE(R78)=5,"cinq")))))," euro"))</f>
        <v/>
      </c>
      <c r="BK78" s="46" t="str">
        <f>IF(OR(BI78="",VALUE(R78)&lt;6,AND(VALUE(BI78)&gt;10,VALUE(BI78)&lt;17),BI78=76,BI78=96),"",CONCATENATE(IF(VALUE(R78)=6,"six",IF(VALUE(R78)=7,"sept",IF(VALUE(R78)=8,"huit",IF(VALUE(R78)=9,"neuf",IF(VALUE(BI78)=10,"dix")))))," euro"))</f>
        <v/>
      </c>
      <c r="BL78" s="46" t="str">
        <f>IF(OR(BI78="",VALUE(BI78)&lt;11,AND(VALUE(BI78)&gt;15,VALUE(BI78)&lt;71),AND(VALUE(BI78)&gt;75,VALUE(BI78)&lt;91),VALUE(BI78)&gt;95),"",CONCATENATE(IF(OR(VALUE(BI78)=91,VALUE(BI78)=71,VALUE(BI78)=11),"onze",IF(OR(VALUE(BI78)=92,VALUE(BI78)=72,VALUE(BI78)=12),"douze",IF(OR(VALUE(BI78)=93,VALUE(BI78)=73,VALUE(BI78)=13),"treize",IF(OR(BI78=94,BI78=74,BI78=14),"quatorze",IF(OR(BI78=95,BI78=75,BI78=15),"quinze")))))," euro"))</f>
        <v/>
      </c>
      <c r="BM78" s="46" t="str">
        <f>IF(OR(BI78=16,BI78=76,BI78=96),"seize euro","")</f>
        <v/>
      </c>
      <c r="BN78" s="46" t="str">
        <f>IF(VALUE(CONCATENATE(J78,K78,L78,M78,N78,O78,P78,Q78,R78))=0,"zero euro",CONCATENATE(" ",BJ78,BK78,BL78,BM78,IF(VALUE(CONCATENATE(M78,N78,O78,P78,Q78,R78))=0," d'",""),IF(OR(VALUE(R78)=0,VALUE(CONCATENATE(P78,Q78,R78))=0)," euro",""),IF(VALUE(CONCATENATE(J78,K78,L78,M78,N78,O78,P78,Q78,R78))&gt;1,"s","")))</f>
        <v>zero euro</v>
      </c>
      <c r="BO78" s="45"/>
      <c r="BP78" s="46" t="str">
        <f>IF(VALUE(CONCATENATE(T78,U78))=0,""," virgule")</f>
        <v/>
      </c>
      <c r="BQ78" s="45"/>
      <c r="BR78" s="46" t="str">
        <f>IF(OR(T78="",VALUE(T78)=0,VALUE(T78)&gt;5,AND(VALUE(BV78)&gt;10,VALUE(BV78)&lt;17)),"",IF(OR(VALUE(BV78)=10,AND(VALUE(BV78)&gt;16,VALUE(BV78)&lt;20)),"dix",IF(VALUE(T78)=2,"vingt",IF(VALUE(T78)=3,"trente",IF(VALUE(T78)=4,"quarante",IF(VALUE(T78)=5,"cinquante"))))))</f>
        <v/>
      </c>
      <c r="BS78" s="46" t="str">
        <f>IF(OR(T78="",VALUE(T78)&lt;6),"",IF(AND(VALUE(T78)=7,OR(VALUE(U78)=0,BV78&gt;76)),"soixante dix",IF(OR(VALUE(T78)=6,VALUE(T78)=7),"soixante",IF(AND(VALUE(T78)=9,OR(VALUE(U78)=0,VALUE(BV78)&gt;96)),"quatre vingt dix",IF(OR(VALUE(T78)=8,VALUE(T78)=9),"quatre vingt")))))</f>
        <v/>
      </c>
      <c r="BT78" s="46" t="str">
        <f>CONCATENATE(" ",BR78,BS78,IF(OR(VALUE(U78)&lt;&gt;1,VALUE(T78)=0,VALUE(T78)=1,VALUE(T78)=8,VALUE(T78)=9),""," et"))</f>
        <v xml:space="preserve"> </v>
      </c>
      <c r="BU78" s="45"/>
      <c r="BV78" s="46">
        <f>VALUE(CONCATENATE(T78,U78))</f>
        <v>0</v>
      </c>
      <c r="BW78" s="46" t="str">
        <f>IF(OR(VALUE(U78)=0,BV78="",VALUE(U78)&gt;5,AND(VALUE(BV78)&gt;5,VALUE(BV78)&lt;16),AND(VALUE(BV78)&gt;65,VALUE(BV78)&lt;76),AND(VALUE(BV78)&gt;85,VALUE(BV78)&lt;96)),"",CONCATENATE(IF(VALUE(U78)=1,"un",IF(VALUE(U78)=2,"deux",IF(VALUE(U78)=3,"trois",IF(VALUE(U78)=4,"quatre",IF(VALUE(U78)=5,"cinq")))))," centime"))</f>
        <v/>
      </c>
      <c r="BX78" s="46" t="str">
        <f>IF(OR(BV78="",VALUE(U78)&lt;6,AND(VALUE(BV78)&gt;10,VALUE(BV78)&lt;17),BV78=76,BV78=96),"",CONCATENATE(IF(VALUE(U78)=6,"six",IF(VALUE(U78)=7,"sept",IF(VALUE(U78)=8,"huit",IF(VALUE(U78)=9,"neuf",IF(VALUE(BV78)=10,"dix")))))," centime"))</f>
        <v/>
      </c>
      <c r="BY78" s="46" t="str">
        <f>IF(OR(BV78="",VALUE(BV78)&lt;11,AND(VALUE(BV78)&gt;15,VALUE(BV78)&lt;71),AND(VALUE(BV78)&gt;75,VALUE(BV78)&lt;91),VALUE(BV78)&gt;95),"",CONCATENATE(IF(OR(VALUE(BV78)=91,VALUE(BV78)=71,VALUE(BV78)=11),"onze",IF(OR(VALUE(BV78)=92,VALUE(BV78)=72,VALUE(BV78)=12),"douze",IF(OR(VALUE(BV78)=93,VALUE(BV78)=73,VALUE(BV78)=13),"treize",IF(OR(BV78=94,BV78=74,BV78=14),"quatorze",IF(OR(BV78=95,BV78=75,BV78=15),"quinze")))))," centime"))</f>
        <v/>
      </c>
      <c r="BZ78" s="46" t="str">
        <f>IF(OR(BV78=16,BV78=76,BV78=96),"seize centime","")</f>
        <v/>
      </c>
      <c r="CA78" s="46" t="str">
        <f>CONCATENATE(" ",BW78,BX78,BY78,BZ78,IF(AND(VALUE(RIGHT(I78,2))&lt;&gt;0,VALUE(RIGHT(I78,1))=0),"centime",""),IF(VALUE(CONCATENATE(T78,U78))&gt;1,"s",""))</f>
        <v xml:space="preserve"> </v>
      </c>
      <c r="CB78" s="45"/>
      <c r="CC78" s="19" t="str">
        <f>CONCATENATE(Y78,AC78,AJ78,AN78,AR78,AY78,BC78,BG78,BN78,BP78,BT78,CA78)</f>
        <v xml:space="preserve">       zero euro  </v>
      </c>
      <c r="CD78" s="47" t="e">
        <f>#REF!*H78</f>
        <v>#REF!</v>
      </c>
    </row>
    <row r="79" spans="1:82" ht="11.25" x14ac:dyDescent="0.2">
      <c r="A79" s="23" t="s">
        <v>337</v>
      </c>
      <c r="B79" s="60">
        <v>1</v>
      </c>
      <c r="C79" s="60">
        <v>4</v>
      </c>
      <c r="D79" s="60">
        <v>2</v>
      </c>
      <c r="E79" s="49">
        <f>IF(G79="","",MAX(E$9:E78)+1)</f>
        <v>51</v>
      </c>
      <c r="F79" s="61" t="s">
        <v>21</v>
      </c>
      <c r="G79" s="48" t="s">
        <v>374</v>
      </c>
      <c r="H79" s="43">
        <v>0</v>
      </c>
      <c r="I79" s="44" t="str">
        <f t="shared" si="0"/>
        <v xml:space="preserve"> 0,00</v>
      </c>
      <c r="J79" s="44" t="str">
        <f t="shared" si="118"/>
        <v>0</v>
      </c>
      <c r="K79" s="44" t="str">
        <f t="shared" si="119"/>
        <v>0</v>
      </c>
      <c r="L79" s="44" t="str">
        <f t="shared" si="120"/>
        <v>0</v>
      </c>
      <c r="M79" s="44" t="str">
        <f t="shared" si="121"/>
        <v>0</v>
      </c>
      <c r="N79" s="44" t="str">
        <f t="shared" si="122"/>
        <v>0</v>
      </c>
      <c r="O79" s="44" t="str">
        <f t="shared" si="123"/>
        <v>0</v>
      </c>
      <c r="P79" s="44" t="str">
        <f t="shared" si="124"/>
        <v>0</v>
      </c>
      <c r="Q79" s="44" t="str">
        <f t="shared" si="125"/>
        <v>0</v>
      </c>
      <c r="R79" s="44" t="str">
        <f t="shared" si="126"/>
        <v>0</v>
      </c>
      <c r="S79" s="44" t="s">
        <v>12</v>
      </c>
      <c r="T79" s="44" t="str">
        <f t="shared" si="127"/>
        <v>0</v>
      </c>
      <c r="U79" s="44" t="str">
        <f t="shared" si="128"/>
        <v>0</v>
      </c>
      <c r="V79" s="45"/>
      <c r="W79" s="46" t="str">
        <f t="shared" si="129"/>
        <v/>
      </c>
      <c r="X79" s="46" t="str">
        <f t="shared" si="130"/>
        <v/>
      </c>
      <c r="Y79" s="46" t="str">
        <f t="shared" si="131"/>
        <v/>
      </c>
      <c r="Z79" s="45"/>
      <c r="AA79" s="46" t="str">
        <f t="shared" si="132"/>
        <v/>
      </c>
      <c r="AB79" s="46" t="str">
        <f t="shared" si="133"/>
        <v/>
      </c>
      <c r="AC79" s="46" t="str">
        <f t="shared" si="134"/>
        <v xml:space="preserve"> </v>
      </c>
      <c r="AD79" s="45"/>
      <c r="AE79" s="46">
        <f t="shared" si="135"/>
        <v>0</v>
      </c>
      <c r="AF79" s="46" t="str">
        <f t="shared" si="136"/>
        <v/>
      </c>
      <c r="AG79" s="46" t="str">
        <f t="shared" si="137"/>
        <v/>
      </c>
      <c r="AH79" s="46" t="str">
        <f t="shared" si="138"/>
        <v/>
      </c>
      <c r="AI79" s="46" t="str">
        <f t="shared" si="139"/>
        <v/>
      </c>
      <c r="AJ79" s="46" t="str">
        <f t="shared" si="140"/>
        <v xml:space="preserve"> </v>
      </c>
      <c r="AK79" s="45"/>
      <c r="AL79" s="46" t="str">
        <f t="shared" si="141"/>
        <v/>
      </c>
      <c r="AM79" s="46" t="str">
        <f t="shared" si="142"/>
        <v/>
      </c>
      <c r="AN79" s="46" t="str">
        <f t="shared" si="143"/>
        <v xml:space="preserve"> </v>
      </c>
      <c r="AO79" s="45"/>
      <c r="AP79" s="46" t="str">
        <f t="shared" si="144"/>
        <v/>
      </c>
      <c r="AQ79" s="46" t="str">
        <f t="shared" si="145"/>
        <v/>
      </c>
      <c r="AR79" s="46" t="str">
        <f t="shared" si="146"/>
        <v xml:space="preserve"> </v>
      </c>
      <c r="AS79" s="45"/>
      <c r="AT79" s="46">
        <f t="shared" si="147"/>
        <v>0</v>
      </c>
      <c r="AU79" s="46" t="str">
        <f t="shared" si="148"/>
        <v/>
      </c>
      <c r="AV79" s="46" t="str">
        <f t="shared" si="149"/>
        <v/>
      </c>
      <c r="AW79" s="46" t="str">
        <f t="shared" si="150"/>
        <v/>
      </c>
      <c r="AX79" s="46" t="str">
        <f t="shared" si="151"/>
        <v/>
      </c>
      <c r="AY79" s="46" t="str">
        <f t="shared" si="152"/>
        <v xml:space="preserve"> </v>
      </c>
      <c r="AZ79" s="45"/>
      <c r="BA79" s="46" t="str">
        <f t="shared" si="153"/>
        <v/>
      </c>
      <c r="BB79" s="46" t="str">
        <f t="shared" si="154"/>
        <v/>
      </c>
      <c r="BC79" s="46" t="str">
        <f t="shared" si="155"/>
        <v xml:space="preserve"> </v>
      </c>
      <c r="BD79" s="45"/>
      <c r="BE79" s="46" t="str">
        <f t="shared" si="156"/>
        <v/>
      </c>
      <c r="BF79" s="46" t="str">
        <f t="shared" si="157"/>
        <v/>
      </c>
      <c r="BG79" s="46" t="str">
        <f t="shared" si="158"/>
        <v xml:space="preserve"> </v>
      </c>
      <c r="BH79" s="45"/>
      <c r="BI79" s="46">
        <f t="shared" si="159"/>
        <v>0</v>
      </c>
      <c r="BJ79" s="46" t="str">
        <f t="shared" si="160"/>
        <v/>
      </c>
      <c r="BK79" s="46" t="str">
        <f t="shared" si="161"/>
        <v/>
      </c>
      <c r="BL79" s="46" t="str">
        <f t="shared" si="162"/>
        <v/>
      </c>
      <c r="BM79" s="46" t="str">
        <f t="shared" si="163"/>
        <v/>
      </c>
      <c r="BN79" s="46" t="str">
        <f t="shared" si="164"/>
        <v>zero euro</v>
      </c>
      <c r="BO79" s="45"/>
      <c r="BP79" s="46" t="str">
        <f t="shared" si="165"/>
        <v/>
      </c>
      <c r="BQ79" s="45"/>
      <c r="BR79" s="46" t="str">
        <f t="shared" si="166"/>
        <v/>
      </c>
      <c r="BS79" s="46" t="str">
        <f t="shared" si="167"/>
        <v/>
      </c>
      <c r="BT79" s="46" t="str">
        <f t="shared" si="168"/>
        <v xml:space="preserve"> </v>
      </c>
      <c r="BU79" s="45"/>
      <c r="BV79" s="46">
        <f t="shared" si="169"/>
        <v>0</v>
      </c>
      <c r="BW79" s="46" t="str">
        <f>IF(OR(VALUE(U79)=0,BV79="",VALUE(U79)&gt;5,AND(VALUE(BV79)&gt;5,VALUE(BV79)&lt;16),AND(VALUE(BV79)&gt;65,VALUE(BV79)&lt;76),AND(VALUE(BV79)&gt;85,VALUE(BV79)&lt;96)),"",CONCATENATE(IF(VALUE(U79)=1,"un",IF(VALUE(U79)=2,"deux",IF(VALUE(U79)=3,"trois",IF(VALUE(U79)=4,"quatre",IF(VALUE(U79)=5,"cinq")))))," centime"))</f>
        <v/>
      </c>
      <c r="BX79" s="46" t="str">
        <f>IF(OR(BV79="",VALUE(U79)&lt;6,AND(VALUE(BV79)&gt;10,VALUE(BV79)&lt;17),BV79=76,BV79=96),"",CONCATENATE(IF(VALUE(U79)=6,"six",IF(VALUE(U79)=7,"sept",IF(VALUE(U79)=8,"huit",IF(VALUE(U79)=9,"neuf",IF(VALUE(BV79)=10,"dix")))))," centime"))</f>
        <v/>
      </c>
      <c r="BY79" s="46" t="str">
        <f>IF(OR(BV79="",VALUE(BV79)&lt;11,AND(VALUE(BV79)&gt;15,VALUE(BV79)&lt;71),AND(VALUE(BV79)&gt;75,VALUE(BV79)&lt;91),VALUE(BV79)&gt;95),"",CONCATENATE(IF(OR(VALUE(BV79)=91,VALUE(BV79)=71,VALUE(BV79)=11),"onze",IF(OR(VALUE(BV79)=92,VALUE(BV79)=72,VALUE(BV79)=12),"douze",IF(OR(VALUE(BV79)=93,VALUE(BV79)=73,VALUE(BV79)=13),"treize",IF(OR(BV79=94,BV79=74,BV79=14),"quatorze",IF(OR(BV79=95,BV79=75,BV79=15),"quinze")))))," centime"))</f>
        <v/>
      </c>
      <c r="BZ79" s="46" t="str">
        <f>IF(OR(BV79=16,BV79=76,BV79=96),"seize centime","")</f>
        <v/>
      </c>
      <c r="CA79" s="46" t="str">
        <f>CONCATENATE(" ",BW79,BX79,BY79,BZ79,IF(AND(VALUE(RIGHT(I79,2))&lt;&gt;0,VALUE(RIGHT(I79,1))=0),"centime",""),IF(VALUE(CONCATENATE(T79,U79))&gt;1,"s",""))</f>
        <v xml:space="preserve"> </v>
      </c>
      <c r="CB79" s="45"/>
      <c r="CC79" s="19" t="str">
        <f t="shared" si="170"/>
        <v xml:space="preserve">       zero euro  </v>
      </c>
      <c r="CD79" s="47" t="e">
        <f>#REF!*H79</f>
        <v>#REF!</v>
      </c>
    </row>
    <row r="80" spans="1:82" ht="15" customHeight="1" x14ac:dyDescent="0.2">
      <c r="A80" s="23" t="s">
        <v>337</v>
      </c>
      <c r="B80" s="29">
        <v>1</v>
      </c>
      <c r="C80" s="29">
        <v>4</v>
      </c>
      <c r="D80" s="29"/>
      <c r="E80" s="30" t="str">
        <f>IF(G80="","",MAX(E$9:E52)+1)</f>
        <v/>
      </c>
      <c r="F80" s="31" t="s">
        <v>371</v>
      </c>
      <c r="G80" s="32"/>
      <c r="H80" s="52"/>
      <c r="I80" s="64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  <c r="BX80" s="54"/>
      <c r="BY80" s="54"/>
      <c r="BZ80" s="54"/>
      <c r="CA80" s="54"/>
      <c r="CB80" s="54"/>
      <c r="CC80" s="55"/>
      <c r="CD80" s="55"/>
    </row>
    <row r="81" spans="1:82" ht="15" customHeight="1" x14ac:dyDescent="0.2">
      <c r="A81" s="23" t="s">
        <v>337</v>
      </c>
      <c r="B81" s="70">
        <v>1</v>
      </c>
      <c r="C81" s="34">
        <v>4</v>
      </c>
      <c r="D81" s="34">
        <v>3</v>
      </c>
      <c r="E81" s="35" t="str">
        <f>IF(G81="","",MAX(E$9:E80)+1)</f>
        <v/>
      </c>
      <c r="F81" s="71" t="s">
        <v>372</v>
      </c>
      <c r="G81" s="37"/>
      <c r="H81" s="38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59"/>
      <c r="CD81" s="59"/>
    </row>
    <row r="82" spans="1:82" ht="11.25" x14ac:dyDescent="0.2">
      <c r="A82" s="23" t="s">
        <v>337</v>
      </c>
      <c r="B82" s="72">
        <v>1</v>
      </c>
      <c r="C82" s="39">
        <v>4</v>
      </c>
      <c r="D82" s="39">
        <v>3</v>
      </c>
      <c r="E82" s="49">
        <f>IF(G82="","",MAX(E$9:E81)+1)</f>
        <v>52</v>
      </c>
      <c r="F82" s="73" t="s">
        <v>373</v>
      </c>
      <c r="G82" s="48" t="s">
        <v>374</v>
      </c>
      <c r="H82" s="43">
        <v>0</v>
      </c>
      <c r="I82" s="44" t="str">
        <f t="shared" ref="I82:I103" si="358">IF(H82=INT(H82),CONCATENATE(" ",H82,",00"),IF(INT(H82*10)=H82*10,CONCATENATE(" ",H82,"0"),CONCATENATE(" ",H82)))</f>
        <v xml:space="preserve"> 0,00</v>
      </c>
      <c r="J82" s="44" t="str">
        <f t="shared" ref="J82:J103" si="359">IF(H82&gt;=100000000,MID(RIGHT(I82,12),1,1),"0")</f>
        <v>0</v>
      </c>
      <c r="K82" s="44" t="str">
        <f t="shared" ref="K82:K103" si="360">IF(H82&gt;=10000000,MID(RIGHT(I82,11),1,1),"0")</f>
        <v>0</v>
      </c>
      <c r="L82" s="44" t="str">
        <f t="shared" ref="L82:L103" si="361">IF(H82&gt;=1000000,MID(RIGHT(I82,10),1,1),"0")</f>
        <v>0</v>
      </c>
      <c r="M82" s="44" t="str">
        <f t="shared" ref="M82:M103" si="362">IF(H82&gt;=100000,MID(RIGHT(I82,9),1,1),"0")</f>
        <v>0</v>
      </c>
      <c r="N82" s="44" t="str">
        <f t="shared" ref="N82:N103" si="363">IF(H82&gt;=10000,MID(RIGHT(I82,8),1,1),"0")</f>
        <v>0</v>
      </c>
      <c r="O82" s="44" t="str">
        <f t="shared" ref="O82:O103" si="364">IF(H82&gt;=1000,MID(RIGHT(I82,7),1,1),"0")</f>
        <v>0</v>
      </c>
      <c r="P82" s="44" t="str">
        <f t="shared" ref="P82:P103" si="365">IF(H82&gt;=100,MID(RIGHT(I82,6),1,1),"0")</f>
        <v>0</v>
      </c>
      <c r="Q82" s="44" t="str">
        <f t="shared" ref="Q82:Q103" si="366">IF(H82&gt;=10,MID(RIGHT(I82,5),1,1),"0")</f>
        <v>0</v>
      </c>
      <c r="R82" s="44" t="str">
        <f t="shared" ref="R82:R103" si="367">IF(H82&gt;=0,MID(RIGHT(I82,4),1,1),"0")</f>
        <v>0</v>
      </c>
      <c r="S82" s="44" t="s">
        <v>12</v>
      </c>
      <c r="T82" s="44" t="str">
        <f t="shared" ref="T82:T103" si="368">IF(INT(H82)&lt;&gt;H82,MID(RIGHT(I82,2),1,1),"0")</f>
        <v>0</v>
      </c>
      <c r="U82" s="44" t="str">
        <f t="shared" ref="U82:U103" si="369">IF(INT(H82*10)&lt;&gt;H82*10,RIGHT(I82,1),"0")</f>
        <v>0</v>
      </c>
      <c r="V82" s="45"/>
      <c r="W82" s="46" t="str">
        <f t="shared" ref="W82:W103" si="370">IF(OR(VALUE(J82)=0,VALUE(J82)&gt;5),"",CONCATENATE(IF(VALUE(J82)=1,"",IF(VALUE(J82)=2,"deux ",IF(VALUE(J82)=3,"trois ",IF(VALUE(J82)=4,"quatre ",IF(VALUE(J82)=5,"cinq "))))),"cent"))</f>
        <v/>
      </c>
      <c r="X82" s="46" t="str">
        <f t="shared" ref="X82:X103" si="371">IF(OR(J82="",VALUE(J82)&lt;6),"",CONCATENATE(IF(VALUE(J82)=6,"six ",IF(VALUE(J82)=7,"sept ",IF(VALUE(J82)=8,"huit ",IF(VALUE(J82)=9,"neuf ")))),"cent"))</f>
        <v/>
      </c>
      <c r="Y82" s="46" t="str">
        <f t="shared" ref="Y82:Y103" si="372">CONCATENATE(W82,X82)</f>
        <v/>
      </c>
      <c r="Z82" s="45"/>
      <c r="AA82" s="46" t="str">
        <f t="shared" ref="AA82:AA103" si="373">IF(OR(K82="",VALUE(K82)=0,VALUE(K82)&gt;5,AND(VALUE(AE82)&gt;10,VALUE(AE82)&lt;17)),"",IF(OR(VALUE(AE82)=10,AND(VALUE(AE82)&gt;16,VALUE(AE82)&lt;20)),"dix",IF(VALUE(K82)=2,"vingt",IF(VALUE(K82)=3,"trente",IF(VALUE(K82)=4,"quarante",IF(VALUE(K82)=5,"cinquante"))))))</f>
        <v/>
      </c>
      <c r="AB82" s="46" t="str">
        <f t="shared" ref="AB82:AB103" si="374">IF(OR(K82="",VALUE(K82)&lt;6),"",IF(AND(VALUE(K82)=7,OR(VALUE(L82)=0,AE82&gt;76)),"soixante dix",IF(OR(VALUE(K82)=6,VALUE(K82)=7),"soixante",IF(AND(VALUE(K82)=9,OR(VALUE(L82)=0,VALUE(AE82)&gt;96)),"quatre vingt dix",IF(OR(VALUE(K82)=8,VALUE(K82)=9),"quatre vingt")))))</f>
        <v/>
      </c>
      <c r="AC82" s="46" t="str">
        <f t="shared" ref="AC82:AC103" si="375">CONCATENATE(" ",AA82,AB82,IF(OR(VALUE(L82)&lt;&gt;1,VALUE(K82)=0,VALUE(K82)=1,VALUE(K82)=8,VALUE(K82)=9),""," et"))</f>
        <v xml:space="preserve"> </v>
      </c>
      <c r="AD82" s="45"/>
      <c r="AE82" s="46">
        <f t="shared" ref="AE82:AE103" si="376">VALUE(CONCATENATE(K82,L82))</f>
        <v>0</v>
      </c>
      <c r="AF82" s="46" t="str">
        <f t="shared" ref="AF82:AF103" si="377">IF(OR(VALUE(L82)=0,AE82="",VALUE(L82)&gt;5,AND(VALUE(AE82)&gt;5,VALUE(AE82)&lt;16),AND(VALUE(AE82)&gt;65,VALUE(AE82)&lt;76),AND(VALUE(AE82)&gt;85,VALUE(AE82)&lt;96)),"",CONCATENATE(IF(VALUE(L82)=1,"un",IF(VALUE(L82)=2,"deux",IF(VALUE(L82)=3,"trois",IF(VALUE(L82)=4,"quatre",IF(VALUE(L82)=5,"cinq")))))," million"))</f>
        <v/>
      </c>
      <c r="AG82" s="46" t="str">
        <f t="shared" ref="AG82:AG103" si="378">IF(OR(AE82="",VALUE(L82)&lt;6,AND(VALUE(AE82)&gt;10,VALUE(AE82)&lt;17),AE82=76,AE82=96),"",CONCATENATE(IF(VALUE(L82)=6,"six",IF(VALUE(L82)=7,"sept",IF(VALUE(L82)=8,"huit",IF(VALUE(L82)=9,"neuf",IF(VALUE(AE82)=10,"dix")))))," million"))</f>
        <v/>
      </c>
      <c r="AH82" s="46" t="str">
        <f t="shared" ref="AH82:AH103" si="379">IF(OR(AE82="",VALUE(AE82)&lt;11,AND(VALUE(AE82)&gt;15,VALUE(AE82)&lt;71),AND(VALUE(AE82)&gt;75,VALUE(AE82)&lt;91),VALUE(AE82)&gt;95),"",CONCATENATE(IF(OR(VALUE(AE82)=91,VALUE(AE82)=71,VALUE(AE82)=11),"onze",IF(OR(VALUE(AE82)=92,VALUE(AE82)=72,VALUE(AE82)=12),"douze",IF(OR(VALUE(AE82)=93,VALUE(AE82)=73,VALUE(AE82)=13),"treize",IF(OR(AE82=94,AE82=74,AE82=14),"quatorze",IF(OR(AE82=95,AE82=75,AE82=15),"quinze")))))," million"))</f>
        <v/>
      </c>
      <c r="AI82" s="46" t="str">
        <f t="shared" ref="AI82:AI103" si="380">IF(OR(AE82=16,AE82=76,AE82=96),"seize million","")</f>
        <v/>
      </c>
      <c r="AJ82" s="46" t="str">
        <f t="shared" ref="AJ82:AJ103" si="381">CONCATENATE(" ",AF82,AG82,AH82,AI82,IF(VALUE(CONCATENATE(J82,K82,L82))=0,"",IF(VALUE(L82)=0,"million","")),IF(AND(VALUE(CONCATENATE(J82,K82,L82))&gt;1,VALUE(CONCATENATE(M82,N82,O82,P82,Q82,R82))=0),"s",""))</f>
        <v xml:space="preserve"> </v>
      </c>
      <c r="AK82" s="45"/>
      <c r="AL82" s="46" t="str">
        <f t="shared" ref="AL82:AL103" si="382">IF(OR(VALUE(M82)=0,VALUE(M82)&gt;5),"",CONCATENATE(IF(VALUE(M82)=1,"",IF(VALUE(M82)=2,"deux ",IF(VALUE(M82)=3,"trois ",IF(VALUE(M82)=4,"quatre ",IF(VALUE(M82)=5,"cinq "))))),"cent"))</f>
        <v/>
      </c>
      <c r="AM82" s="46" t="str">
        <f t="shared" ref="AM82:AM103" si="383">IF(OR(M82="",VALUE(M82)&lt;6),"",CONCATENATE(IF(VALUE(M82)=6,"six ",IF(VALUE(M82)=7,"sept ",IF(VALUE(M82)=8,"huit ",IF(VALUE(M82)=9,"neuf ")))),"cent"))</f>
        <v/>
      </c>
      <c r="AN82" s="46" t="str">
        <f t="shared" ref="AN82:AN103" si="384">CONCATENATE(" ",AL82,AM82)</f>
        <v xml:space="preserve"> </v>
      </c>
      <c r="AO82" s="45"/>
      <c r="AP82" s="46" t="str">
        <f t="shared" ref="AP82:AP103" si="385">IF(OR(N82="",VALUE(N82)=0,VALUE(N82)&gt;5,AND(VALUE(AT82)&gt;10,VALUE(AT82)&lt;17)),"",IF(OR(VALUE(AT82)=10,AND(VALUE(AT82)&gt;16,VALUE(AT82)&lt;20)),"dix",IF(VALUE(N82)=2,"vingt",IF(VALUE(N82)=3,"trente",IF(VALUE(N82)=4,"quarante",IF(VALUE(N82)=5,"cinquante"))))))</f>
        <v/>
      </c>
      <c r="AQ82" s="46" t="str">
        <f t="shared" ref="AQ82:AQ103" si="386">IF(OR(N82="",VALUE(N82)&lt;6),"",IF(AND(VALUE(N82)=7,OR(VALUE(O82)=0,AT82&gt;76)),"soixante dix",IF(OR(VALUE(N82)=6,VALUE(N82)=7),"soixante",IF(AND(VALUE(N82)=9,OR(VALUE(O82)=0,VALUE(AT82)&gt;96)),"quatre vingt dix",IF(OR(VALUE(N82)=8,VALUE(N82)=9),"quatre vingt")))))</f>
        <v/>
      </c>
      <c r="AR82" s="46" t="str">
        <f t="shared" ref="AR82:AR103" si="387">CONCATENATE(" ",AP82,AQ82,IF(OR(VALUE(O82)&lt;&gt;1,VALUE(N82)=0,VALUE(N82)=1,VALUE(N82)=8,VALUE(N82)=9),""," et"))</f>
        <v xml:space="preserve"> </v>
      </c>
      <c r="AS82" s="45"/>
      <c r="AT82" s="46">
        <f t="shared" ref="AT82:AT103" si="388">VALUE(CONCATENATE(N82,O82))</f>
        <v>0</v>
      </c>
      <c r="AU82" s="46" t="str">
        <f t="shared" ref="AU82:AU103" si="389">IF(OR(VALUE(O82)=0,AT82="",VALUE(O82)&gt;5,AND(VALUE(AT82)&gt;5,VALUE(AT82)&lt;16),AND(VALUE(AT82)&gt;65,VALUE(AT82)&lt;76),AND(VALUE(AT82)&gt;85,VALUE(AT82)&lt;96)),"",CONCATENATE(IF(VALUE(O82)=1,"un",IF(VALUE(O82)=2,"deux",IF(VALUE(O82)=3,"trois",IF(VALUE(O82)=4,"quatre",IF(VALUE(O82)=5,"cinq")))))," mille"))</f>
        <v/>
      </c>
      <c r="AV82" s="46" t="str">
        <f t="shared" ref="AV82:AV103" si="390">IF(OR(AT82="",VALUE(O82)&lt;6,AND(VALUE(AT82)&gt;10,VALUE(AT82)&lt;17),AT82=76,AT82=96),"",CONCATENATE(IF(VALUE(O82)=6,"six",IF(VALUE(O82)=7,"sept",IF(VALUE(O82)=8,"huit",IF(VALUE(O82)=9,"neuf",IF(VALUE(AT82)=10,"dix")))))," mille"))</f>
        <v/>
      </c>
      <c r="AW82" s="46" t="str">
        <f t="shared" ref="AW82:AW103" si="391">IF(OR(AT82="",VALUE(AT82)&lt;11,AND(VALUE(AT82)&gt;15,VALUE(AT82)&lt;71),AND(VALUE(AT82)&gt;75,VALUE(AT82)&lt;91),VALUE(AT82)&gt;95),"",CONCATENATE(IF(OR(VALUE(AT82)=91,VALUE(AT82)=71,VALUE(AT82)=11),"onze",IF(OR(VALUE(AT82)=92,VALUE(AT82)=72,VALUE(AT82)=12),"douze",IF(OR(VALUE(AT82)=93,VALUE(AT82)=73,VALUE(AT82)=13),"treize",IF(OR(AT82=94,AT82=74,AT82=14),"quatorze",IF(OR(AT82=95,AT82=75,AT82=15),"quinze")))))," mille"))</f>
        <v/>
      </c>
      <c r="AX82" s="46" t="str">
        <f t="shared" ref="AX82:AX103" si="392">IF(OR(AT82=16,AT82=76,AT82=96),"seize mille","")</f>
        <v/>
      </c>
      <c r="AY82" s="46" t="str">
        <f t="shared" ref="AY82:AY103" si="393">IF(AND(AU82="un mille",H82&lt;10000)," mille",CONCATENATE(" ",AU82,AV82,AW82,AX82,IF(VALUE(CONCATENATE(M82,N82,O82))=0,"",IF(VALUE(O82)=0," mille","")),IF(AND(VALUE(CONCATENATE(M82,N82,O82))&gt;1,VALUE(CONCATENATE(P82,Q82,R82))=0),"s","")))</f>
        <v xml:space="preserve"> </v>
      </c>
      <c r="AZ82" s="45"/>
      <c r="BA82" s="46" t="str">
        <f t="shared" ref="BA82:BA103" si="394">IF(OR(VALUE(P82)=0,VALUE(P82)&gt;5),"",CONCATENATE(IF(VALUE(P82)=1,"",IF(VALUE(P82)=2,"deux ",IF(VALUE(P82)=3,"trois ",IF(VALUE(P82)=4,"quatre ",IF(VALUE(P82)=5,"cinq "))))),"cent"))</f>
        <v/>
      </c>
      <c r="BB82" s="46" t="str">
        <f t="shared" ref="BB82:BB103" si="395">IF(OR(P82="",VALUE(P82)&lt;6),"",CONCATENATE(IF(VALUE(P82)=6,"six ",IF(VALUE(P82)=7,"sept ",IF(VALUE(P82)=8,"huit ",IF(VALUE(P82)=9,"neuf ")))),"cent"))</f>
        <v/>
      </c>
      <c r="BC82" s="46" t="str">
        <f t="shared" ref="BC82:BC103" si="396">CONCATENATE(" ",BA82,BB82)</f>
        <v xml:space="preserve"> </v>
      </c>
      <c r="BD82" s="45"/>
      <c r="BE82" s="46" t="str">
        <f t="shared" ref="BE82:BE103" si="397">IF(OR(Q82="",VALUE(Q82)=0,VALUE(Q82)&gt;5,AND(VALUE(BI82)&gt;10,VALUE(BI82)&lt;17)),"",IF(OR(VALUE(BI82)=10,AND(VALUE(BI82)&gt;16,VALUE(BI82)&lt;20)),"dix",IF(VALUE(Q82)=2,"vingt",IF(VALUE(Q82)=3,"trente",IF(VALUE(Q82)=4,"quarante",IF(VALUE(Q82)=5,"cinquante"))))))</f>
        <v/>
      </c>
      <c r="BF82" s="46" t="str">
        <f t="shared" ref="BF82:BF103" si="398">IF(OR(Q82="",VALUE(Q82)&lt;6),"",IF(AND(VALUE(Q82)=7,OR(VALUE(R82)=0,BI82&gt;76)),"soixante dix",IF(OR(VALUE(Q82)=6,VALUE(Q82)=7),"soixante",IF(AND(VALUE(Q82)=9,OR(VALUE(R82)=0,VALUE(BI82)&gt;96)),"quatre vingt dix",IF(OR(VALUE(Q82)=8,VALUE(Q82)=9),"quatre vingt")))))</f>
        <v/>
      </c>
      <c r="BG82" s="46" t="str">
        <f t="shared" ref="BG82:BG103" si="399">CONCATENATE(" ",BE82,BF82,IF(OR(VALUE(R82)&lt;&gt;1,VALUE(Q82)=0,VALUE(Q82)=1,VALUE(Q82)=8,VALUE(Q82)=9),""," et"))</f>
        <v xml:space="preserve"> </v>
      </c>
      <c r="BH82" s="45"/>
      <c r="BI82" s="46">
        <f t="shared" ref="BI82:BI103" si="400">VALUE(CONCATENATE(Q82,R82))</f>
        <v>0</v>
      </c>
      <c r="BJ82" s="46" t="str">
        <f t="shared" ref="BJ82:BJ103" si="401">IF(OR(VALUE(R82)=0,BI82="",VALUE(R82)&gt;5,AND(VALUE(BI82)&gt;5,VALUE(BI82)&lt;16),AND(VALUE(BI82)&gt;65,VALUE(BI82)&lt;76),AND(VALUE(BI82)&gt;85,VALUE(BI82)&lt;96)),"",CONCATENATE(IF(VALUE(R82)=1,"un",IF(VALUE(R82)=2,"deux",IF(VALUE(R82)=3,"trois",IF(VALUE(R82)=4,"quatre",IF(VALUE(R82)=5,"cinq")))))," euro"))</f>
        <v/>
      </c>
      <c r="BK82" s="46" t="str">
        <f t="shared" ref="BK82:BK103" si="402">IF(OR(BI82="",VALUE(R82)&lt;6,AND(VALUE(BI82)&gt;10,VALUE(BI82)&lt;17),BI82=76,BI82=96),"",CONCATENATE(IF(VALUE(R82)=6,"six",IF(VALUE(R82)=7,"sept",IF(VALUE(R82)=8,"huit",IF(VALUE(R82)=9,"neuf",IF(VALUE(BI82)=10,"dix")))))," euro"))</f>
        <v/>
      </c>
      <c r="BL82" s="46" t="str">
        <f t="shared" ref="BL82:BL103" si="403">IF(OR(BI82="",VALUE(BI82)&lt;11,AND(VALUE(BI82)&gt;15,VALUE(BI82)&lt;71),AND(VALUE(BI82)&gt;75,VALUE(BI82)&lt;91),VALUE(BI82)&gt;95),"",CONCATENATE(IF(OR(VALUE(BI82)=91,VALUE(BI82)=71,VALUE(BI82)=11),"onze",IF(OR(VALUE(BI82)=92,VALUE(BI82)=72,VALUE(BI82)=12),"douze",IF(OR(VALUE(BI82)=93,VALUE(BI82)=73,VALUE(BI82)=13),"treize",IF(OR(BI82=94,BI82=74,BI82=14),"quatorze",IF(OR(BI82=95,BI82=75,BI82=15),"quinze")))))," euro"))</f>
        <v/>
      </c>
      <c r="BM82" s="46" t="str">
        <f t="shared" ref="BM82:BM103" si="404">IF(OR(BI82=16,BI82=76,BI82=96),"seize euro","")</f>
        <v/>
      </c>
      <c r="BN82" s="46" t="str">
        <f t="shared" ref="BN82:BN103" si="405">IF(VALUE(CONCATENATE(J82,K82,L82,M82,N82,O82,P82,Q82,R82))=0,"zero euro",CONCATENATE(" ",BJ82,BK82,BL82,BM82,IF(VALUE(CONCATENATE(M82,N82,O82,P82,Q82,R82))=0," d'",""),IF(OR(VALUE(R82)=0,VALUE(CONCATENATE(P82,Q82,R82))=0)," euro",""),IF(VALUE(CONCATENATE(J82,K82,L82,M82,N82,O82,P82,Q82,R82))&gt;1,"s","")))</f>
        <v>zero euro</v>
      </c>
      <c r="BO82" s="45"/>
      <c r="BP82" s="46" t="str">
        <f t="shared" ref="BP82:BP103" si="406">IF(VALUE(CONCATENATE(T82,U82))=0,""," virgule")</f>
        <v/>
      </c>
      <c r="BQ82" s="45"/>
      <c r="BR82" s="46" t="str">
        <f t="shared" ref="BR82:BR103" si="407">IF(OR(T82="",VALUE(T82)=0,VALUE(T82)&gt;5,AND(VALUE(BV82)&gt;10,VALUE(BV82)&lt;17)),"",IF(OR(VALUE(BV82)=10,AND(VALUE(BV82)&gt;16,VALUE(BV82)&lt;20)),"dix",IF(VALUE(T82)=2,"vingt",IF(VALUE(T82)=3,"trente",IF(VALUE(T82)=4,"quarante",IF(VALUE(T82)=5,"cinquante"))))))</f>
        <v/>
      </c>
      <c r="BS82" s="46" t="str">
        <f t="shared" ref="BS82:BS103" si="408">IF(OR(T82="",VALUE(T82)&lt;6),"",IF(AND(VALUE(T82)=7,OR(VALUE(U82)=0,BV82&gt;76)),"soixante dix",IF(OR(VALUE(T82)=6,VALUE(T82)=7),"soixante",IF(AND(VALUE(T82)=9,OR(VALUE(U82)=0,VALUE(BV82)&gt;96)),"quatre vingt dix",IF(OR(VALUE(T82)=8,VALUE(T82)=9),"quatre vingt")))))</f>
        <v/>
      </c>
      <c r="BT82" s="46" t="str">
        <f t="shared" ref="BT82:BT103" si="409">CONCATENATE(" ",BR82,BS82,IF(OR(VALUE(U82)&lt;&gt;1,VALUE(T82)=0,VALUE(T82)=1,VALUE(T82)=8,VALUE(T82)=9),""," et"))</f>
        <v xml:space="preserve"> </v>
      </c>
      <c r="BU82" s="45"/>
      <c r="BV82" s="46">
        <f t="shared" ref="BV82:BV103" si="410">VALUE(CONCATENATE(T82,U82))</f>
        <v>0</v>
      </c>
      <c r="BW82" s="46" t="str">
        <f t="shared" ref="BW82:BW103" si="411">IF(OR(VALUE(U82)=0,BV82="",VALUE(U82)&gt;5,AND(VALUE(BV82)&gt;5,VALUE(BV82)&lt;16),AND(VALUE(BV82)&gt;65,VALUE(BV82)&lt;76),AND(VALUE(BV82)&gt;85,VALUE(BV82)&lt;96)),"",CONCATENATE(IF(VALUE(U82)=1,"un",IF(VALUE(U82)=2,"deux",IF(VALUE(U82)=3,"trois",IF(VALUE(U82)=4,"quatre",IF(VALUE(U82)=5,"cinq")))))," centime"))</f>
        <v/>
      </c>
      <c r="BX82" s="46" t="str">
        <f t="shared" ref="BX82:BX103" si="412">IF(OR(BV82="",VALUE(U82)&lt;6,AND(VALUE(BV82)&gt;10,VALUE(BV82)&lt;17),BV82=76,BV82=96),"",CONCATENATE(IF(VALUE(U82)=6,"six",IF(VALUE(U82)=7,"sept",IF(VALUE(U82)=8,"huit",IF(VALUE(U82)=9,"neuf",IF(VALUE(BV82)=10,"dix")))))," centime"))</f>
        <v/>
      </c>
      <c r="BY82" s="46" t="str">
        <f t="shared" ref="BY82:BY103" si="413">IF(OR(BV82="",VALUE(BV82)&lt;11,AND(VALUE(BV82)&gt;15,VALUE(BV82)&lt;71),AND(VALUE(BV82)&gt;75,VALUE(BV82)&lt;91),VALUE(BV82)&gt;95),"",CONCATENATE(IF(OR(VALUE(BV82)=91,VALUE(BV82)=71,VALUE(BV82)=11),"onze",IF(OR(VALUE(BV82)=92,VALUE(BV82)=72,VALUE(BV82)=12),"douze",IF(OR(VALUE(BV82)=93,VALUE(BV82)=73,VALUE(BV82)=13),"treize",IF(OR(BV82=94,BV82=74,BV82=14),"quatorze",IF(OR(BV82=95,BV82=75,BV82=15),"quinze")))))," centime"))</f>
        <v/>
      </c>
      <c r="BZ82" s="46" t="str">
        <f t="shared" ref="BZ82:BZ103" si="414">IF(OR(BV82=16,BV82=76,BV82=96),"seize centime","")</f>
        <v/>
      </c>
      <c r="CA82" s="46" t="str">
        <f t="shared" ref="CA82:CA103" si="415">CONCATENATE(" ",BW82,BX82,BY82,BZ82,IF(AND(VALUE(RIGHT(I82,2))&lt;&gt;0,VALUE(RIGHT(I82,1))=0),"centime",""),IF(VALUE(CONCATENATE(T82,U82))&gt;1,"s",""))</f>
        <v xml:space="preserve"> </v>
      </c>
      <c r="CB82" s="45"/>
      <c r="CC82" s="19" t="str">
        <f t="shared" ref="CC82:CC103" si="416">CONCATENATE(Y82,AC82,AJ82,AN82,AR82,AY82,BC82,BG82,BN82,BP82,BT82,CA82)</f>
        <v xml:space="preserve">       zero euro  </v>
      </c>
      <c r="CD82" s="47"/>
    </row>
    <row r="83" spans="1:82" ht="11.25" x14ac:dyDescent="0.2">
      <c r="A83" s="23" t="s">
        <v>337</v>
      </c>
      <c r="B83" s="72">
        <v>1</v>
      </c>
      <c r="C83" s="39">
        <v>4</v>
      </c>
      <c r="D83" s="39">
        <v>3</v>
      </c>
      <c r="E83" s="49">
        <f>IF(G83="","",MAX(E$9:E82)+1)</f>
        <v>53</v>
      </c>
      <c r="F83" s="73" t="s">
        <v>375</v>
      </c>
      <c r="G83" s="48" t="s">
        <v>374</v>
      </c>
      <c r="H83" s="43">
        <v>0</v>
      </c>
      <c r="I83" s="44" t="str">
        <f t="shared" si="358"/>
        <v xml:space="preserve"> 0,00</v>
      </c>
      <c r="J83" s="44" t="str">
        <f t="shared" si="359"/>
        <v>0</v>
      </c>
      <c r="K83" s="44" t="str">
        <f t="shared" si="360"/>
        <v>0</v>
      </c>
      <c r="L83" s="44" t="str">
        <f t="shared" si="361"/>
        <v>0</v>
      </c>
      <c r="M83" s="44" t="str">
        <f t="shared" si="362"/>
        <v>0</v>
      </c>
      <c r="N83" s="44" t="str">
        <f t="shared" si="363"/>
        <v>0</v>
      </c>
      <c r="O83" s="44" t="str">
        <f t="shared" si="364"/>
        <v>0</v>
      </c>
      <c r="P83" s="44" t="str">
        <f t="shared" si="365"/>
        <v>0</v>
      </c>
      <c r="Q83" s="44" t="str">
        <f t="shared" si="366"/>
        <v>0</v>
      </c>
      <c r="R83" s="44" t="str">
        <f t="shared" si="367"/>
        <v>0</v>
      </c>
      <c r="S83" s="44" t="s">
        <v>12</v>
      </c>
      <c r="T83" s="44" t="str">
        <f t="shared" si="368"/>
        <v>0</v>
      </c>
      <c r="U83" s="44" t="str">
        <f t="shared" si="369"/>
        <v>0</v>
      </c>
      <c r="V83" s="45"/>
      <c r="W83" s="46" t="str">
        <f t="shared" si="370"/>
        <v/>
      </c>
      <c r="X83" s="46" t="str">
        <f t="shared" si="371"/>
        <v/>
      </c>
      <c r="Y83" s="46" t="str">
        <f t="shared" si="372"/>
        <v/>
      </c>
      <c r="Z83" s="45"/>
      <c r="AA83" s="46" t="str">
        <f t="shared" si="373"/>
        <v/>
      </c>
      <c r="AB83" s="46" t="str">
        <f t="shared" si="374"/>
        <v/>
      </c>
      <c r="AC83" s="46" t="str">
        <f t="shared" si="375"/>
        <v xml:space="preserve"> </v>
      </c>
      <c r="AD83" s="45"/>
      <c r="AE83" s="46">
        <f t="shared" si="376"/>
        <v>0</v>
      </c>
      <c r="AF83" s="46" t="str">
        <f t="shared" si="377"/>
        <v/>
      </c>
      <c r="AG83" s="46" t="str">
        <f t="shared" si="378"/>
        <v/>
      </c>
      <c r="AH83" s="46" t="str">
        <f t="shared" si="379"/>
        <v/>
      </c>
      <c r="AI83" s="46" t="str">
        <f t="shared" si="380"/>
        <v/>
      </c>
      <c r="AJ83" s="46" t="str">
        <f t="shared" si="381"/>
        <v xml:space="preserve"> </v>
      </c>
      <c r="AK83" s="45"/>
      <c r="AL83" s="46" t="str">
        <f t="shared" si="382"/>
        <v/>
      </c>
      <c r="AM83" s="46" t="str">
        <f t="shared" si="383"/>
        <v/>
      </c>
      <c r="AN83" s="46" t="str">
        <f t="shared" si="384"/>
        <v xml:space="preserve"> </v>
      </c>
      <c r="AO83" s="45"/>
      <c r="AP83" s="46" t="str">
        <f t="shared" si="385"/>
        <v/>
      </c>
      <c r="AQ83" s="46" t="str">
        <f t="shared" si="386"/>
        <v/>
      </c>
      <c r="AR83" s="46" t="str">
        <f t="shared" si="387"/>
        <v xml:space="preserve"> </v>
      </c>
      <c r="AS83" s="45"/>
      <c r="AT83" s="46">
        <f t="shared" si="388"/>
        <v>0</v>
      </c>
      <c r="AU83" s="46" t="str">
        <f t="shared" si="389"/>
        <v/>
      </c>
      <c r="AV83" s="46" t="str">
        <f t="shared" si="390"/>
        <v/>
      </c>
      <c r="AW83" s="46" t="str">
        <f t="shared" si="391"/>
        <v/>
      </c>
      <c r="AX83" s="46" t="str">
        <f t="shared" si="392"/>
        <v/>
      </c>
      <c r="AY83" s="46" t="str">
        <f t="shared" si="393"/>
        <v xml:space="preserve"> </v>
      </c>
      <c r="AZ83" s="45"/>
      <c r="BA83" s="46" t="str">
        <f t="shared" si="394"/>
        <v/>
      </c>
      <c r="BB83" s="46" t="str">
        <f t="shared" si="395"/>
        <v/>
      </c>
      <c r="BC83" s="46" t="str">
        <f t="shared" si="396"/>
        <v xml:space="preserve"> </v>
      </c>
      <c r="BD83" s="45"/>
      <c r="BE83" s="46" t="str">
        <f t="shared" si="397"/>
        <v/>
      </c>
      <c r="BF83" s="46" t="str">
        <f t="shared" si="398"/>
        <v/>
      </c>
      <c r="BG83" s="46" t="str">
        <f t="shared" si="399"/>
        <v xml:space="preserve"> </v>
      </c>
      <c r="BH83" s="45"/>
      <c r="BI83" s="46">
        <f t="shared" si="400"/>
        <v>0</v>
      </c>
      <c r="BJ83" s="46" t="str">
        <f t="shared" si="401"/>
        <v/>
      </c>
      <c r="BK83" s="46" t="str">
        <f t="shared" si="402"/>
        <v/>
      </c>
      <c r="BL83" s="46" t="str">
        <f t="shared" si="403"/>
        <v/>
      </c>
      <c r="BM83" s="46" t="str">
        <f t="shared" si="404"/>
        <v/>
      </c>
      <c r="BN83" s="46" t="str">
        <f t="shared" si="405"/>
        <v>zero euro</v>
      </c>
      <c r="BO83" s="45"/>
      <c r="BP83" s="46" t="str">
        <f t="shared" si="406"/>
        <v/>
      </c>
      <c r="BQ83" s="45"/>
      <c r="BR83" s="46" t="str">
        <f t="shared" si="407"/>
        <v/>
      </c>
      <c r="BS83" s="46" t="str">
        <f t="shared" si="408"/>
        <v/>
      </c>
      <c r="BT83" s="46" t="str">
        <f t="shared" si="409"/>
        <v xml:space="preserve"> </v>
      </c>
      <c r="BU83" s="45"/>
      <c r="BV83" s="46">
        <f t="shared" si="410"/>
        <v>0</v>
      </c>
      <c r="BW83" s="46" t="str">
        <f t="shared" si="411"/>
        <v/>
      </c>
      <c r="BX83" s="46" t="str">
        <f t="shared" si="412"/>
        <v/>
      </c>
      <c r="BY83" s="46" t="str">
        <f t="shared" si="413"/>
        <v/>
      </c>
      <c r="BZ83" s="46" t="str">
        <f t="shared" si="414"/>
        <v/>
      </c>
      <c r="CA83" s="46" t="str">
        <f t="shared" si="415"/>
        <v xml:space="preserve"> </v>
      </c>
      <c r="CB83" s="45"/>
      <c r="CC83" s="19" t="str">
        <f t="shared" si="416"/>
        <v xml:space="preserve">       zero euro  </v>
      </c>
      <c r="CD83" s="47"/>
    </row>
    <row r="84" spans="1:82" ht="11.25" x14ac:dyDescent="0.2">
      <c r="A84" s="23" t="s">
        <v>337</v>
      </c>
      <c r="B84" s="72">
        <v>1</v>
      </c>
      <c r="C84" s="39">
        <v>4</v>
      </c>
      <c r="D84" s="39">
        <v>3</v>
      </c>
      <c r="E84" s="49">
        <f>IF(G84="","",MAX(E$9:E83)+1)</f>
        <v>54</v>
      </c>
      <c r="F84" s="73" t="s">
        <v>376</v>
      </c>
      <c r="G84" s="48" t="s">
        <v>374</v>
      </c>
      <c r="H84" s="43">
        <v>0</v>
      </c>
      <c r="I84" s="44" t="str">
        <f t="shared" si="358"/>
        <v xml:space="preserve"> 0,00</v>
      </c>
      <c r="J84" s="44" t="str">
        <f t="shared" si="359"/>
        <v>0</v>
      </c>
      <c r="K84" s="44" t="str">
        <f t="shared" si="360"/>
        <v>0</v>
      </c>
      <c r="L84" s="44" t="str">
        <f t="shared" si="361"/>
        <v>0</v>
      </c>
      <c r="M84" s="44" t="str">
        <f t="shared" si="362"/>
        <v>0</v>
      </c>
      <c r="N84" s="44" t="str">
        <f t="shared" si="363"/>
        <v>0</v>
      </c>
      <c r="O84" s="44" t="str">
        <f t="shared" si="364"/>
        <v>0</v>
      </c>
      <c r="P84" s="44" t="str">
        <f t="shared" si="365"/>
        <v>0</v>
      </c>
      <c r="Q84" s="44" t="str">
        <f t="shared" si="366"/>
        <v>0</v>
      </c>
      <c r="R84" s="44" t="str">
        <f t="shared" si="367"/>
        <v>0</v>
      </c>
      <c r="S84" s="44" t="s">
        <v>12</v>
      </c>
      <c r="T84" s="44" t="str">
        <f t="shared" si="368"/>
        <v>0</v>
      </c>
      <c r="U84" s="44" t="str">
        <f t="shared" si="369"/>
        <v>0</v>
      </c>
      <c r="V84" s="45"/>
      <c r="W84" s="46" t="str">
        <f t="shared" si="370"/>
        <v/>
      </c>
      <c r="X84" s="46" t="str">
        <f t="shared" si="371"/>
        <v/>
      </c>
      <c r="Y84" s="46" t="str">
        <f t="shared" si="372"/>
        <v/>
      </c>
      <c r="Z84" s="45"/>
      <c r="AA84" s="46" t="str">
        <f t="shared" si="373"/>
        <v/>
      </c>
      <c r="AB84" s="46" t="str">
        <f t="shared" si="374"/>
        <v/>
      </c>
      <c r="AC84" s="46" t="str">
        <f t="shared" si="375"/>
        <v xml:space="preserve"> </v>
      </c>
      <c r="AD84" s="45"/>
      <c r="AE84" s="46">
        <f t="shared" si="376"/>
        <v>0</v>
      </c>
      <c r="AF84" s="46" t="str">
        <f t="shared" si="377"/>
        <v/>
      </c>
      <c r="AG84" s="46" t="str">
        <f t="shared" si="378"/>
        <v/>
      </c>
      <c r="AH84" s="46" t="str">
        <f t="shared" si="379"/>
        <v/>
      </c>
      <c r="AI84" s="46" t="str">
        <f t="shared" si="380"/>
        <v/>
      </c>
      <c r="AJ84" s="46" t="str">
        <f t="shared" si="381"/>
        <v xml:space="preserve"> </v>
      </c>
      <c r="AK84" s="45"/>
      <c r="AL84" s="46" t="str">
        <f t="shared" si="382"/>
        <v/>
      </c>
      <c r="AM84" s="46" t="str">
        <f t="shared" si="383"/>
        <v/>
      </c>
      <c r="AN84" s="46" t="str">
        <f t="shared" si="384"/>
        <v xml:space="preserve"> </v>
      </c>
      <c r="AO84" s="45"/>
      <c r="AP84" s="46" t="str">
        <f t="shared" si="385"/>
        <v/>
      </c>
      <c r="AQ84" s="46" t="str">
        <f t="shared" si="386"/>
        <v/>
      </c>
      <c r="AR84" s="46" t="str">
        <f t="shared" si="387"/>
        <v xml:space="preserve"> </v>
      </c>
      <c r="AS84" s="45"/>
      <c r="AT84" s="46">
        <f t="shared" si="388"/>
        <v>0</v>
      </c>
      <c r="AU84" s="46" t="str">
        <f t="shared" si="389"/>
        <v/>
      </c>
      <c r="AV84" s="46" t="str">
        <f t="shared" si="390"/>
        <v/>
      </c>
      <c r="AW84" s="46" t="str">
        <f t="shared" si="391"/>
        <v/>
      </c>
      <c r="AX84" s="46" t="str">
        <f t="shared" si="392"/>
        <v/>
      </c>
      <c r="AY84" s="46" t="str">
        <f t="shared" si="393"/>
        <v xml:space="preserve"> </v>
      </c>
      <c r="AZ84" s="45"/>
      <c r="BA84" s="46" t="str">
        <f t="shared" si="394"/>
        <v/>
      </c>
      <c r="BB84" s="46" t="str">
        <f t="shared" si="395"/>
        <v/>
      </c>
      <c r="BC84" s="46" t="str">
        <f t="shared" si="396"/>
        <v xml:space="preserve"> </v>
      </c>
      <c r="BD84" s="45"/>
      <c r="BE84" s="46" t="str">
        <f t="shared" si="397"/>
        <v/>
      </c>
      <c r="BF84" s="46" t="str">
        <f t="shared" si="398"/>
        <v/>
      </c>
      <c r="BG84" s="46" t="str">
        <f t="shared" si="399"/>
        <v xml:space="preserve"> </v>
      </c>
      <c r="BH84" s="45"/>
      <c r="BI84" s="46">
        <f t="shared" si="400"/>
        <v>0</v>
      </c>
      <c r="BJ84" s="46" t="str">
        <f t="shared" si="401"/>
        <v/>
      </c>
      <c r="BK84" s="46" t="str">
        <f t="shared" si="402"/>
        <v/>
      </c>
      <c r="BL84" s="46" t="str">
        <f t="shared" si="403"/>
        <v/>
      </c>
      <c r="BM84" s="46" t="str">
        <f t="shared" si="404"/>
        <v/>
      </c>
      <c r="BN84" s="46" t="str">
        <f t="shared" si="405"/>
        <v>zero euro</v>
      </c>
      <c r="BO84" s="45"/>
      <c r="BP84" s="46" t="str">
        <f t="shared" si="406"/>
        <v/>
      </c>
      <c r="BQ84" s="45"/>
      <c r="BR84" s="46" t="str">
        <f t="shared" si="407"/>
        <v/>
      </c>
      <c r="BS84" s="46" t="str">
        <f t="shared" si="408"/>
        <v/>
      </c>
      <c r="BT84" s="46" t="str">
        <f t="shared" si="409"/>
        <v xml:space="preserve"> </v>
      </c>
      <c r="BU84" s="45"/>
      <c r="BV84" s="46">
        <f t="shared" si="410"/>
        <v>0</v>
      </c>
      <c r="BW84" s="46" t="str">
        <f t="shared" si="411"/>
        <v/>
      </c>
      <c r="BX84" s="46" t="str">
        <f t="shared" si="412"/>
        <v/>
      </c>
      <c r="BY84" s="46" t="str">
        <f t="shared" si="413"/>
        <v/>
      </c>
      <c r="BZ84" s="46" t="str">
        <f t="shared" si="414"/>
        <v/>
      </c>
      <c r="CA84" s="46" t="str">
        <f t="shared" si="415"/>
        <v xml:space="preserve"> </v>
      </c>
      <c r="CB84" s="45"/>
      <c r="CC84" s="19" t="str">
        <f t="shared" si="416"/>
        <v xml:space="preserve">       zero euro  </v>
      </c>
      <c r="CD84" s="47"/>
    </row>
    <row r="85" spans="1:82" ht="11.25" x14ac:dyDescent="0.2">
      <c r="A85" s="23" t="s">
        <v>337</v>
      </c>
      <c r="B85" s="72">
        <v>1</v>
      </c>
      <c r="C85" s="39">
        <v>4</v>
      </c>
      <c r="D85" s="39">
        <v>3</v>
      </c>
      <c r="E85" s="49">
        <f>IF(G85="","",MAX(E$9:E84)+1)</f>
        <v>55</v>
      </c>
      <c r="F85" s="73" t="s">
        <v>377</v>
      </c>
      <c r="G85" s="48" t="s">
        <v>374</v>
      </c>
      <c r="H85" s="43">
        <v>0</v>
      </c>
      <c r="I85" s="44" t="str">
        <f t="shared" si="358"/>
        <v xml:space="preserve"> 0,00</v>
      </c>
      <c r="J85" s="44" t="str">
        <f t="shared" si="359"/>
        <v>0</v>
      </c>
      <c r="K85" s="44" t="str">
        <f t="shared" si="360"/>
        <v>0</v>
      </c>
      <c r="L85" s="44" t="str">
        <f t="shared" si="361"/>
        <v>0</v>
      </c>
      <c r="M85" s="44" t="str">
        <f t="shared" si="362"/>
        <v>0</v>
      </c>
      <c r="N85" s="44" t="str">
        <f t="shared" si="363"/>
        <v>0</v>
      </c>
      <c r="O85" s="44" t="str">
        <f t="shared" si="364"/>
        <v>0</v>
      </c>
      <c r="P85" s="44" t="str">
        <f t="shared" si="365"/>
        <v>0</v>
      </c>
      <c r="Q85" s="44" t="str">
        <f t="shared" si="366"/>
        <v>0</v>
      </c>
      <c r="R85" s="44" t="str">
        <f t="shared" si="367"/>
        <v>0</v>
      </c>
      <c r="S85" s="44" t="s">
        <v>12</v>
      </c>
      <c r="T85" s="44" t="str">
        <f t="shared" si="368"/>
        <v>0</v>
      </c>
      <c r="U85" s="44" t="str">
        <f t="shared" si="369"/>
        <v>0</v>
      </c>
      <c r="V85" s="45"/>
      <c r="W85" s="46" t="str">
        <f t="shared" si="370"/>
        <v/>
      </c>
      <c r="X85" s="46" t="str">
        <f t="shared" si="371"/>
        <v/>
      </c>
      <c r="Y85" s="46" t="str">
        <f t="shared" si="372"/>
        <v/>
      </c>
      <c r="Z85" s="45"/>
      <c r="AA85" s="46" t="str">
        <f t="shared" si="373"/>
        <v/>
      </c>
      <c r="AB85" s="46" t="str">
        <f t="shared" si="374"/>
        <v/>
      </c>
      <c r="AC85" s="46" t="str">
        <f t="shared" si="375"/>
        <v xml:space="preserve"> </v>
      </c>
      <c r="AD85" s="45"/>
      <c r="AE85" s="46">
        <f t="shared" si="376"/>
        <v>0</v>
      </c>
      <c r="AF85" s="46" t="str">
        <f t="shared" si="377"/>
        <v/>
      </c>
      <c r="AG85" s="46" t="str">
        <f t="shared" si="378"/>
        <v/>
      </c>
      <c r="AH85" s="46" t="str">
        <f t="shared" si="379"/>
        <v/>
      </c>
      <c r="AI85" s="46" t="str">
        <f t="shared" si="380"/>
        <v/>
      </c>
      <c r="AJ85" s="46" t="str">
        <f t="shared" si="381"/>
        <v xml:space="preserve"> </v>
      </c>
      <c r="AK85" s="45"/>
      <c r="AL85" s="46" t="str">
        <f t="shared" si="382"/>
        <v/>
      </c>
      <c r="AM85" s="46" t="str">
        <f t="shared" si="383"/>
        <v/>
      </c>
      <c r="AN85" s="46" t="str">
        <f t="shared" si="384"/>
        <v xml:space="preserve"> </v>
      </c>
      <c r="AO85" s="45"/>
      <c r="AP85" s="46" t="str">
        <f t="shared" si="385"/>
        <v/>
      </c>
      <c r="AQ85" s="46" t="str">
        <f t="shared" si="386"/>
        <v/>
      </c>
      <c r="AR85" s="46" t="str">
        <f t="shared" si="387"/>
        <v xml:space="preserve"> </v>
      </c>
      <c r="AS85" s="45"/>
      <c r="AT85" s="46">
        <f t="shared" si="388"/>
        <v>0</v>
      </c>
      <c r="AU85" s="46" t="str">
        <f t="shared" si="389"/>
        <v/>
      </c>
      <c r="AV85" s="46" t="str">
        <f t="shared" si="390"/>
        <v/>
      </c>
      <c r="AW85" s="46" t="str">
        <f t="shared" si="391"/>
        <v/>
      </c>
      <c r="AX85" s="46" t="str">
        <f t="shared" si="392"/>
        <v/>
      </c>
      <c r="AY85" s="46" t="str">
        <f t="shared" si="393"/>
        <v xml:space="preserve"> </v>
      </c>
      <c r="AZ85" s="45"/>
      <c r="BA85" s="46" t="str">
        <f t="shared" si="394"/>
        <v/>
      </c>
      <c r="BB85" s="46" t="str">
        <f t="shared" si="395"/>
        <v/>
      </c>
      <c r="BC85" s="46" t="str">
        <f t="shared" si="396"/>
        <v xml:space="preserve"> </v>
      </c>
      <c r="BD85" s="45"/>
      <c r="BE85" s="46" t="str">
        <f t="shared" si="397"/>
        <v/>
      </c>
      <c r="BF85" s="46" t="str">
        <f t="shared" si="398"/>
        <v/>
      </c>
      <c r="BG85" s="46" t="str">
        <f t="shared" si="399"/>
        <v xml:space="preserve"> </v>
      </c>
      <c r="BH85" s="45"/>
      <c r="BI85" s="46">
        <f t="shared" si="400"/>
        <v>0</v>
      </c>
      <c r="BJ85" s="46" t="str">
        <f t="shared" si="401"/>
        <v/>
      </c>
      <c r="BK85" s="46" t="str">
        <f t="shared" si="402"/>
        <v/>
      </c>
      <c r="BL85" s="46" t="str">
        <f t="shared" si="403"/>
        <v/>
      </c>
      <c r="BM85" s="46" t="str">
        <f t="shared" si="404"/>
        <v/>
      </c>
      <c r="BN85" s="46" t="str">
        <f t="shared" si="405"/>
        <v>zero euro</v>
      </c>
      <c r="BO85" s="45"/>
      <c r="BP85" s="46" t="str">
        <f t="shared" si="406"/>
        <v/>
      </c>
      <c r="BQ85" s="45"/>
      <c r="BR85" s="46" t="str">
        <f t="shared" si="407"/>
        <v/>
      </c>
      <c r="BS85" s="46" t="str">
        <f t="shared" si="408"/>
        <v/>
      </c>
      <c r="BT85" s="46" t="str">
        <f t="shared" si="409"/>
        <v xml:space="preserve"> </v>
      </c>
      <c r="BU85" s="45"/>
      <c r="BV85" s="46">
        <f t="shared" si="410"/>
        <v>0</v>
      </c>
      <c r="BW85" s="46" t="str">
        <f t="shared" si="411"/>
        <v/>
      </c>
      <c r="BX85" s="46" t="str">
        <f t="shared" si="412"/>
        <v/>
      </c>
      <c r="BY85" s="46" t="str">
        <f t="shared" si="413"/>
        <v/>
      </c>
      <c r="BZ85" s="46" t="str">
        <f t="shared" si="414"/>
        <v/>
      </c>
      <c r="CA85" s="46" t="str">
        <f t="shared" si="415"/>
        <v xml:space="preserve"> </v>
      </c>
      <c r="CB85" s="45"/>
      <c r="CC85" s="19" t="str">
        <f t="shared" si="416"/>
        <v xml:space="preserve">       zero euro  </v>
      </c>
      <c r="CD85" s="47"/>
    </row>
    <row r="86" spans="1:82" ht="11.25" x14ac:dyDescent="0.2">
      <c r="A86" s="23" t="s">
        <v>337</v>
      </c>
      <c r="B86" s="72">
        <v>1</v>
      </c>
      <c r="C86" s="39">
        <v>4</v>
      </c>
      <c r="D86" s="39">
        <v>3</v>
      </c>
      <c r="E86" s="49">
        <f>IF(G86="","",MAX(E$9:E85)+1)</f>
        <v>56</v>
      </c>
      <c r="F86" s="73" t="s">
        <v>378</v>
      </c>
      <c r="G86" s="62" t="s">
        <v>28</v>
      </c>
      <c r="H86" s="43">
        <v>0</v>
      </c>
      <c r="I86" s="44" t="str">
        <f t="shared" si="358"/>
        <v xml:space="preserve"> 0,00</v>
      </c>
      <c r="J86" s="44" t="str">
        <f t="shared" si="359"/>
        <v>0</v>
      </c>
      <c r="K86" s="44" t="str">
        <f t="shared" si="360"/>
        <v>0</v>
      </c>
      <c r="L86" s="44" t="str">
        <f t="shared" si="361"/>
        <v>0</v>
      </c>
      <c r="M86" s="44" t="str">
        <f t="shared" si="362"/>
        <v>0</v>
      </c>
      <c r="N86" s="44" t="str">
        <f t="shared" si="363"/>
        <v>0</v>
      </c>
      <c r="O86" s="44" t="str">
        <f t="shared" si="364"/>
        <v>0</v>
      </c>
      <c r="P86" s="44" t="str">
        <f t="shared" si="365"/>
        <v>0</v>
      </c>
      <c r="Q86" s="44" t="str">
        <f t="shared" si="366"/>
        <v>0</v>
      </c>
      <c r="R86" s="44" t="str">
        <f t="shared" si="367"/>
        <v>0</v>
      </c>
      <c r="S86" s="44" t="s">
        <v>12</v>
      </c>
      <c r="T86" s="44" t="str">
        <f t="shared" si="368"/>
        <v>0</v>
      </c>
      <c r="U86" s="44" t="str">
        <f t="shared" si="369"/>
        <v>0</v>
      </c>
      <c r="V86" s="45"/>
      <c r="W86" s="46" t="str">
        <f t="shared" si="370"/>
        <v/>
      </c>
      <c r="X86" s="46" t="str">
        <f t="shared" si="371"/>
        <v/>
      </c>
      <c r="Y86" s="46" t="str">
        <f t="shared" si="372"/>
        <v/>
      </c>
      <c r="Z86" s="45"/>
      <c r="AA86" s="46" t="str">
        <f t="shared" si="373"/>
        <v/>
      </c>
      <c r="AB86" s="46" t="str">
        <f t="shared" si="374"/>
        <v/>
      </c>
      <c r="AC86" s="46" t="str">
        <f t="shared" si="375"/>
        <v xml:space="preserve"> </v>
      </c>
      <c r="AD86" s="45"/>
      <c r="AE86" s="46">
        <f t="shared" si="376"/>
        <v>0</v>
      </c>
      <c r="AF86" s="46" t="str">
        <f t="shared" si="377"/>
        <v/>
      </c>
      <c r="AG86" s="46" t="str">
        <f t="shared" si="378"/>
        <v/>
      </c>
      <c r="AH86" s="46" t="str">
        <f t="shared" si="379"/>
        <v/>
      </c>
      <c r="AI86" s="46" t="str">
        <f t="shared" si="380"/>
        <v/>
      </c>
      <c r="AJ86" s="46" t="str">
        <f t="shared" si="381"/>
        <v xml:space="preserve"> </v>
      </c>
      <c r="AK86" s="45"/>
      <c r="AL86" s="46" t="str">
        <f t="shared" si="382"/>
        <v/>
      </c>
      <c r="AM86" s="46" t="str">
        <f t="shared" si="383"/>
        <v/>
      </c>
      <c r="AN86" s="46" t="str">
        <f t="shared" si="384"/>
        <v xml:space="preserve"> </v>
      </c>
      <c r="AO86" s="45"/>
      <c r="AP86" s="46" t="str">
        <f t="shared" si="385"/>
        <v/>
      </c>
      <c r="AQ86" s="46" t="str">
        <f t="shared" si="386"/>
        <v/>
      </c>
      <c r="AR86" s="46" t="str">
        <f t="shared" si="387"/>
        <v xml:space="preserve"> </v>
      </c>
      <c r="AS86" s="45"/>
      <c r="AT86" s="46">
        <f t="shared" si="388"/>
        <v>0</v>
      </c>
      <c r="AU86" s="46" t="str">
        <f t="shared" si="389"/>
        <v/>
      </c>
      <c r="AV86" s="46" t="str">
        <f t="shared" si="390"/>
        <v/>
      </c>
      <c r="AW86" s="46" t="str">
        <f t="shared" si="391"/>
        <v/>
      </c>
      <c r="AX86" s="46" t="str">
        <f t="shared" si="392"/>
        <v/>
      </c>
      <c r="AY86" s="46" t="str">
        <f t="shared" si="393"/>
        <v xml:space="preserve"> </v>
      </c>
      <c r="AZ86" s="45"/>
      <c r="BA86" s="46" t="str">
        <f t="shared" si="394"/>
        <v/>
      </c>
      <c r="BB86" s="46" t="str">
        <f t="shared" si="395"/>
        <v/>
      </c>
      <c r="BC86" s="46" t="str">
        <f t="shared" si="396"/>
        <v xml:space="preserve"> </v>
      </c>
      <c r="BD86" s="45"/>
      <c r="BE86" s="46" t="str">
        <f t="shared" si="397"/>
        <v/>
      </c>
      <c r="BF86" s="46" t="str">
        <f t="shared" si="398"/>
        <v/>
      </c>
      <c r="BG86" s="46" t="str">
        <f t="shared" si="399"/>
        <v xml:space="preserve"> </v>
      </c>
      <c r="BH86" s="45"/>
      <c r="BI86" s="46">
        <f t="shared" si="400"/>
        <v>0</v>
      </c>
      <c r="BJ86" s="46" t="str">
        <f t="shared" si="401"/>
        <v/>
      </c>
      <c r="BK86" s="46" t="str">
        <f t="shared" si="402"/>
        <v/>
      </c>
      <c r="BL86" s="46" t="str">
        <f t="shared" si="403"/>
        <v/>
      </c>
      <c r="BM86" s="46" t="str">
        <f t="shared" si="404"/>
        <v/>
      </c>
      <c r="BN86" s="46" t="str">
        <f t="shared" si="405"/>
        <v>zero euro</v>
      </c>
      <c r="BO86" s="45"/>
      <c r="BP86" s="46" t="str">
        <f t="shared" si="406"/>
        <v/>
      </c>
      <c r="BQ86" s="45"/>
      <c r="BR86" s="46" t="str">
        <f t="shared" si="407"/>
        <v/>
      </c>
      <c r="BS86" s="46" t="str">
        <f t="shared" si="408"/>
        <v/>
      </c>
      <c r="BT86" s="46" t="str">
        <f t="shared" si="409"/>
        <v xml:space="preserve"> </v>
      </c>
      <c r="BU86" s="45"/>
      <c r="BV86" s="46">
        <f t="shared" si="410"/>
        <v>0</v>
      </c>
      <c r="BW86" s="46" t="str">
        <f t="shared" si="411"/>
        <v/>
      </c>
      <c r="BX86" s="46" t="str">
        <f t="shared" si="412"/>
        <v/>
      </c>
      <c r="BY86" s="46" t="str">
        <f t="shared" si="413"/>
        <v/>
      </c>
      <c r="BZ86" s="46" t="str">
        <f t="shared" si="414"/>
        <v/>
      </c>
      <c r="CA86" s="46" t="str">
        <f t="shared" si="415"/>
        <v xml:space="preserve"> </v>
      </c>
      <c r="CB86" s="45"/>
      <c r="CC86" s="19" t="str">
        <f t="shared" si="416"/>
        <v xml:space="preserve">       zero euro  </v>
      </c>
      <c r="CD86" s="47"/>
    </row>
    <row r="87" spans="1:82" ht="11.25" x14ac:dyDescent="0.2">
      <c r="A87" s="23" t="s">
        <v>337</v>
      </c>
      <c r="B87" s="72">
        <v>1</v>
      </c>
      <c r="C87" s="39">
        <v>4</v>
      </c>
      <c r="D87" s="39">
        <v>3</v>
      </c>
      <c r="E87" s="49">
        <f>IF(G87="","",MAX(E$9:E86)+1)</f>
        <v>57</v>
      </c>
      <c r="F87" s="73" t="s">
        <v>379</v>
      </c>
      <c r="G87" s="62" t="s">
        <v>28</v>
      </c>
      <c r="H87" s="43">
        <v>0</v>
      </c>
      <c r="I87" s="44" t="str">
        <f t="shared" si="358"/>
        <v xml:space="preserve"> 0,00</v>
      </c>
      <c r="J87" s="44" t="str">
        <f t="shared" si="359"/>
        <v>0</v>
      </c>
      <c r="K87" s="44" t="str">
        <f t="shared" si="360"/>
        <v>0</v>
      </c>
      <c r="L87" s="44" t="str">
        <f t="shared" si="361"/>
        <v>0</v>
      </c>
      <c r="M87" s="44" t="str">
        <f t="shared" si="362"/>
        <v>0</v>
      </c>
      <c r="N87" s="44" t="str">
        <f t="shared" si="363"/>
        <v>0</v>
      </c>
      <c r="O87" s="44" t="str">
        <f t="shared" si="364"/>
        <v>0</v>
      </c>
      <c r="P87" s="44" t="str">
        <f t="shared" si="365"/>
        <v>0</v>
      </c>
      <c r="Q87" s="44" t="str">
        <f t="shared" si="366"/>
        <v>0</v>
      </c>
      <c r="R87" s="44" t="str">
        <f t="shared" si="367"/>
        <v>0</v>
      </c>
      <c r="S87" s="44" t="s">
        <v>12</v>
      </c>
      <c r="T87" s="44" t="str">
        <f t="shared" si="368"/>
        <v>0</v>
      </c>
      <c r="U87" s="44" t="str">
        <f t="shared" si="369"/>
        <v>0</v>
      </c>
      <c r="V87" s="45"/>
      <c r="W87" s="46" t="str">
        <f t="shared" si="370"/>
        <v/>
      </c>
      <c r="X87" s="46" t="str">
        <f t="shared" si="371"/>
        <v/>
      </c>
      <c r="Y87" s="46" t="str">
        <f t="shared" si="372"/>
        <v/>
      </c>
      <c r="Z87" s="45"/>
      <c r="AA87" s="46" t="str">
        <f t="shared" si="373"/>
        <v/>
      </c>
      <c r="AB87" s="46" t="str">
        <f t="shared" si="374"/>
        <v/>
      </c>
      <c r="AC87" s="46" t="str">
        <f t="shared" si="375"/>
        <v xml:space="preserve"> </v>
      </c>
      <c r="AD87" s="45"/>
      <c r="AE87" s="46">
        <f t="shared" si="376"/>
        <v>0</v>
      </c>
      <c r="AF87" s="46" t="str">
        <f t="shared" si="377"/>
        <v/>
      </c>
      <c r="AG87" s="46" t="str">
        <f t="shared" si="378"/>
        <v/>
      </c>
      <c r="AH87" s="46" t="str">
        <f t="shared" si="379"/>
        <v/>
      </c>
      <c r="AI87" s="46" t="str">
        <f t="shared" si="380"/>
        <v/>
      </c>
      <c r="AJ87" s="46" t="str">
        <f t="shared" si="381"/>
        <v xml:space="preserve"> </v>
      </c>
      <c r="AK87" s="45"/>
      <c r="AL87" s="46" t="str">
        <f t="shared" si="382"/>
        <v/>
      </c>
      <c r="AM87" s="46" t="str">
        <f t="shared" si="383"/>
        <v/>
      </c>
      <c r="AN87" s="46" t="str">
        <f t="shared" si="384"/>
        <v xml:space="preserve"> </v>
      </c>
      <c r="AO87" s="45"/>
      <c r="AP87" s="46" t="str">
        <f t="shared" si="385"/>
        <v/>
      </c>
      <c r="AQ87" s="46" t="str">
        <f t="shared" si="386"/>
        <v/>
      </c>
      <c r="AR87" s="46" t="str">
        <f t="shared" si="387"/>
        <v xml:space="preserve"> </v>
      </c>
      <c r="AS87" s="45"/>
      <c r="AT87" s="46">
        <f t="shared" si="388"/>
        <v>0</v>
      </c>
      <c r="AU87" s="46" t="str">
        <f t="shared" si="389"/>
        <v/>
      </c>
      <c r="AV87" s="46" t="str">
        <f t="shared" si="390"/>
        <v/>
      </c>
      <c r="AW87" s="46" t="str">
        <f t="shared" si="391"/>
        <v/>
      </c>
      <c r="AX87" s="46" t="str">
        <f t="shared" si="392"/>
        <v/>
      </c>
      <c r="AY87" s="46" t="str">
        <f t="shared" si="393"/>
        <v xml:space="preserve"> </v>
      </c>
      <c r="AZ87" s="45"/>
      <c r="BA87" s="46" t="str">
        <f t="shared" si="394"/>
        <v/>
      </c>
      <c r="BB87" s="46" t="str">
        <f t="shared" si="395"/>
        <v/>
      </c>
      <c r="BC87" s="46" t="str">
        <f t="shared" si="396"/>
        <v xml:space="preserve"> </v>
      </c>
      <c r="BD87" s="45"/>
      <c r="BE87" s="46" t="str">
        <f t="shared" si="397"/>
        <v/>
      </c>
      <c r="BF87" s="46" t="str">
        <f t="shared" si="398"/>
        <v/>
      </c>
      <c r="BG87" s="46" t="str">
        <f t="shared" si="399"/>
        <v xml:space="preserve"> </v>
      </c>
      <c r="BH87" s="45"/>
      <c r="BI87" s="46">
        <f t="shared" si="400"/>
        <v>0</v>
      </c>
      <c r="BJ87" s="46" t="str">
        <f t="shared" si="401"/>
        <v/>
      </c>
      <c r="BK87" s="46" t="str">
        <f t="shared" si="402"/>
        <v/>
      </c>
      <c r="BL87" s="46" t="str">
        <f t="shared" si="403"/>
        <v/>
      </c>
      <c r="BM87" s="46" t="str">
        <f t="shared" si="404"/>
        <v/>
      </c>
      <c r="BN87" s="46" t="str">
        <f t="shared" si="405"/>
        <v>zero euro</v>
      </c>
      <c r="BO87" s="45"/>
      <c r="BP87" s="46" t="str">
        <f t="shared" si="406"/>
        <v/>
      </c>
      <c r="BQ87" s="45"/>
      <c r="BR87" s="46" t="str">
        <f t="shared" si="407"/>
        <v/>
      </c>
      <c r="BS87" s="46" t="str">
        <f t="shared" si="408"/>
        <v/>
      </c>
      <c r="BT87" s="46" t="str">
        <f t="shared" si="409"/>
        <v xml:space="preserve"> </v>
      </c>
      <c r="BU87" s="45"/>
      <c r="BV87" s="46">
        <f t="shared" si="410"/>
        <v>0</v>
      </c>
      <c r="BW87" s="46" t="str">
        <f t="shared" si="411"/>
        <v/>
      </c>
      <c r="BX87" s="46" t="str">
        <f t="shared" si="412"/>
        <v/>
      </c>
      <c r="BY87" s="46" t="str">
        <f t="shared" si="413"/>
        <v/>
      </c>
      <c r="BZ87" s="46" t="str">
        <f t="shared" si="414"/>
        <v/>
      </c>
      <c r="CA87" s="46" t="str">
        <f t="shared" si="415"/>
        <v xml:space="preserve"> </v>
      </c>
      <c r="CB87" s="45"/>
      <c r="CC87" s="19" t="str">
        <f t="shared" si="416"/>
        <v xml:space="preserve">       zero euro  </v>
      </c>
      <c r="CD87" s="47"/>
    </row>
    <row r="88" spans="1:82" ht="11.25" x14ac:dyDescent="0.2">
      <c r="A88" s="23" t="s">
        <v>337</v>
      </c>
      <c r="B88" s="72">
        <v>1</v>
      </c>
      <c r="C88" s="39">
        <v>4</v>
      </c>
      <c r="D88" s="39">
        <v>3</v>
      </c>
      <c r="E88" s="49">
        <f>IF(G88="","",MAX(E$9:E87)+1)</f>
        <v>58</v>
      </c>
      <c r="F88" s="73" t="s">
        <v>380</v>
      </c>
      <c r="G88" s="62" t="s">
        <v>28</v>
      </c>
      <c r="H88" s="43">
        <v>0</v>
      </c>
      <c r="I88" s="44" t="str">
        <f t="shared" si="358"/>
        <v xml:space="preserve"> 0,00</v>
      </c>
      <c r="J88" s="44" t="str">
        <f t="shared" si="359"/>
        <v>0</v>
      </c>
      <c r="K88" s="44" t="str">
        <f t="shared" si="360"/>
        <v>0</v>
      </c>
      <c r="L88" s="44" t="str">
        <f t="shared" si="361"/>
        <v>0</v>
      </c>
      <c r="M88" s="44" t="str">
        <f t="shared" si="362"/>
        <v>0</v>
      </c>
      <c r="N88" s="44" t="str">
        <f t="shared" si="363"/>
        <v>0</v>
      </c>
      <c r="O88" s="44" t="str">
        <f t="shared" si="364"/>
        <v>0</v>
      </c>
      <c r="P88" s="44" t="str">
        <f t="shared" si="365"/>
        <v>0</v>
      </c>
      <c r="Q88" s="44" t="str">
        <f t="shared" si="366"/>
        <v>0</v>
      </c>
      <c r="R88" s="44" t="str">
        <f t="shared" si="367"/>
        <v>0</v>
      </c>
      <c r="S88" s="44" t="s">
        <v>12</v>
      </c>
      <c r="T88" s="44" t="str">
        <f t="shared" si="368"/>
        <v>0</v>
      </c>
      <c r="U88" s="44" t="str">
        <f t="shared" si="369"/>
        <v>0</v>
      </c>
      <c r="V88" s="45"/>
      <c r="W88" s="46" t="str">
        <f t="shared" si="370"/>
        <v/>
      </c>
      <c r="X88" s="46" t="str">
        <f t="shared" si="371"/>
        <v/>
      </c>
      <c r="Y88" s="46" t="str">
        <f t="shared" si="372"/>
        <v/>
      </c>
      <c r="Z88" s="45"/>
      <c r="AA88" s="46" t="str">
        <f t="shared" si="373"/>
        <v/>
      </c>
      <c r="AB88" s="46" t="str">
        <f t="shared" si="374"/>
        <v/>
      </c>
      <c r="AC88" s="46" t="str">
        <f t="shared" si="375"/>
        <v xml:space="preserve"> </v>
      </c>
      <c r="AD88" s="45"/>
      <c r="AE88" s="46">
        <f t="shared" si="376"/>
        <v>0</v>
      </c>
      <c r="AF88" s="46" t="str">
        <f t="shared" si="377"/>
        <v/>
      </c>
      <c r="AG88" s="46" t="str">
        <f t="shared" si="378"/>
        <v/>
      </c>
      <c r="AH88" s="46" t="str">
        <f t="shared" si="379"/>
        <v/>
      </c>
      <c r="AI88" s="46" t="str">
        <f t="shared" si="380"/>
        <v/>
      </c>
      <c r="AJ88" s="46" t="str">
        <f t="shared" si="381"/>
        <v xml:space="preserve"> </v>
      </c>
      <c r="AK88" s="45"/>
      <c r="AL88" s="46" t="str">
        <f t="shared" si="382"/>
        <v/>
      </c>
      <c r="AM88" s="46" t="str">
        <f t="shared" si="383"/>
        <v/>
      </c>
      <c r="AN88" s="46" t="str">
        <f t="shared" si="384"/>
        <v xml:space="preserve"> </v>
      </c>
      <c r="AO88" s="45"/>
      <c r="AP88" s="46" t="str">
        <f t="shared" si="385"/>
        <v/>
      </c>
      <c r="AQ88" s="46" t="str">
        <f t="shared" si="386"/>
        <v/>
      </c>
      <c r="AR88" s="46" t="str">
        <f t="shared" si="387"/>
        <v xml:space="preserve"> </v>
      </c>
      <c r="AS88" s="45"/>
      <c r="AT88" s="46">
        <f t="shared" si="388"/>
        <v>0</v>
      </c>
      <c r="AU88" s="46" t="str">
        <f t="shared" si="389"/>
        <v/>
      </c>
      <c r="AV88" s="46" t="str">
        <f t="shared" si="390"/>
        <v/>
      </c>
      <c r="AW88" s="46" t="str">
        <f t="shared" si="391"/>
        <v/>
      </c>
      <c r="AX88" s="46" t="str">
        <f t="shared" si="392"/>
        <v/>
      </c>
      <c r="AY88" s="46" t="str">
        <f t="shared" si="393"/>
        <v xml:space="preserve"> </v>
      </c>
      <c r="AZ88" s="45"/>
      <c r="BA88" s="46" t="str">
        <f t="shared" si="394"/>
        <v/>
      </c>
      <c r="BB88" s="46" t="str">
        <f t="shared" si="395"/>
        <v/>
      </c>
      <c r="BC88" s="46" t="str">
        <f t="shared" si="396"/>
        <v xml:space="preserve"> </v>
      </c>
      <c r="BD88" s="45"/>
      <c r="BE88" s="46" t="str">
        <f t="shared" si="397"/>
        <v/>
      </c>
      <c r="BF88" s="46" t="str">
        <f t="shared" si="398"/>
        <v/>
      </c>
      <c r="BG88" s="46" t="str">
        <f t="shared" si="399"/>
        <v xml:space="preserve"> </v>
      </c>
      <c r="BH88" s="45"/>
      <c r="BI88" s="46">
        <f t="shared" si="400"/>
        <v>0</v>
      </c>
      <c r="BJ88" s="46" t="str">
        <f t="shared" si="401"/>
        <v/>
      </c>
      <c r="BK88" s="46" t="str">
        <f t="shared" si="402"/>
        <v/>
      </c>
      <c r="BL88" s="46" t="str">
        <f t="shared" si="403"/>
        <v/>
      </c>
      <c r="BM88" s="46" t="str">
        <f t="shared" si="404"/>
        <v/>
      </c>
      <c r="BN88" s="46" t="str">
        <f t="shared" si="405"/>
        <v>zero euro</v>
      </c>
      <c r="BO88" s="45"/>
      <c r="BP88" s="46" t="str">
        <f t="shared" si="406"/>
        <v/>
      </c>
      <c r="BQ88" s="45"/>
      <c r="BR88" s="46" t="str">
        <f t="shared" si="407"/>
        <v/>
      </c>
      <c r="BS88" s="46" t="str">
        <f t="shared" si="408"/>
        <v/>
      </c>
      <c r="BT88" s="46" t="str">
        <f t="shared" si="409"/>
        <v xml:space="preserve"> </v>
      </c>
      <c r="BU88" s="45"/>
      <c r="BV88" s="46">
        <f t="shared" si="410"/>
        <v>0</v>
      </c>
      <c r="BW88" s="46" t="str">
        <f t="shared" si="411"/>
        <v/>
      </c>
      <c r="BX88" s="46" t="str">
        <f t="shared" si="412"/>
        <v/>
      </c>
      <c r="BY88" s="46" t="str">
        <f t="shared" si="413"/>
        <v/>
      </c>
      <c r="BZ88" s="46" t="str">
        <f t="shared" si="414"/>
        <v/>
      </c>
      <c r="CA88" s="46" t="str">
        <f t="shared" si="415"/>
        <v xml:space="preserve"> </v>
      </c>
      <c r="CB88" s="45"/>
      <c r="CC88" s="19" t="str">
        <f t="shared" si="416"/>
        <v xml:space="preserve">       zero euro  </v>
      </c>
      <c r="CD88" s="47"/>
    </row>
    <row r="89" spans="1:82" ht="11.25" x14ac:dyDescent="0.2">
      <c r="A89" s="23" t="s">
        <v>337</v>
      </c>
      <c r="B89" s="72">
        <v>1</v>
      </c>
      <c r="C89" s="39">
        <v>4</v>
      </c>
      <c r="D89" s="39">
        <v>3</v>
      </c>
      <c r="E89" s="49">
        <f>IF(G89="","",MAX(E$9:E88)+1)</f>
        <v>59</v>
      </c>
      <c r="F89" s="73" t="s">
        <v>381</v>
      </c>
      <c r="G89" s="62" t="s">
        <v>28</v>
      </c>
      <c r="H89" s="43">
        <v>0</v>
      </c>
      <c r="I89" s="44" t="str">
        <f t="shared" si="358"/>
        <v xml:space="preserve"> 0,00</v>
      </c>
      <c r="J89" s="44" t="str">
        <f t="shared" si="359"/>
        <v>0</v>
      </c>
      <c r="K89" s="44" t="str">
        <f t="shared" si="360"/>
        <v>0</v>
      </c>
      <c r="L89" s="44" t="str">
        <f t="shared" si="361"/>
        <v>0</v>
      </c>
      <c r="M89" s="44" t="str">
        <f t="shared" si="362"/>
        <v>0</v>
      </c>
      <c r="N89" s="44" t="str">
        <f t="shared" si="363"/>
        <v>0</v>
      </c>
      <c r="O89" s="44" t="str">
        <f t="shared" si="364"/>
        <v>0</v>
      </c>
      <c r="P89" s="44" t="str">
        <f t="shared" si="365"/>
        <v>0</v>
      </c>
      <c r="Q89" s="44" t="str">
        <f t="shared" si="366"/>
        <v>0</v>
      </c>
      <c r="R89" s="44" t="str">
        <f t="shared" si="367"/>
        <v>0</v>
      </c>
      <c r="S89" s="44" t="s">
        <v>12</v>
      </c>
      <c r="T89" s="44" t="str">
        <f t="shared" si="368"/>
        <v>0</v>
      </c>
      <c r="U89" s="44" t="str">
        <f t="shared" si="369"/>
        <v>0</v>
      </c>
      <c r="V89" s="45"/>
      <c r="W89" s="46" t="str">
        <f t="shared" si="370"/>
        <v/>
      </c>
      <c r="X89" s="46" t="str">
        <f t="shared" si="371"/>
        <v/>
      </c>
      <c r="Y89" s="46" t="str">
        <f t="shared" si="372"/>
        <v/>
      </c>
      <c r="Z89" s="45"/>
      <c r="AA89" s="46" t="str">
        <f t="shared" si="373"/>
        <v/>
      </c>
      <c r="AB89" s="46" t="str">
        <f t="shared" si="374"/>
        <v/>
      </c>
      <c r="AC89" s="46" t="str">
        <f t="shared" si="375"/>
        <v xml:space="preserve"> </v>
      </c>
      <c r="AD89" s="45"/>
      <c r="AE89" s="46">
        <f t="shared" si="376"/>
        <v>0</v>
      </c>
      <c r="AF89" s="46" t="str">
        <f t="shared" si="377"/>
        <v/>
      </c>
      <c r="AG89" s="46" t="str">
        <f t="shared" si="378"/>
        <v/>
      </c>
      <c r="AH89" s="46" t="str">
        <f t="shared" si="379"/>
        <v/>
      </c>
      <c r="AI89" s="46" t="str">
        <f t="shared" si="380"/>
        <v/>
      </c>
      <c r="AJ89" s="46" t="str">
        <f t="shared" si="381"/>
        <v xml:space="preserve"> </v>
      </c>
      <c r="AK89" s="45"/>
      <c r="AL89" s="46" t="str">
        <f t="shared" si="382"/>
        <v/>
      </c>
      <c r="AM89" s="46" t="str">
        <f t="shared" si="383"/>
        <v/>
      </c>
      <c r="AN89" s="46" t="str">
        <f t="shared" si="384"/>
        <v xml:space="preserve"> </v>
      </c>
      <c r="AO89" s="45"/>
      <c r="AP89" s="46" t="str">
        <f t="shared" si="385"/>
        <v/>
      </c>
      <c r="AQ89" s="46" t="str">
        <f t="shared" si="386"/>
        <v/>
      </c>
      <c r="AR89" s="46" t="str">
        <f t="shared" si="387"/>
        <v xml:space="preserve"> </v>
      </c>
      <c r="AS89" s="45"/>
      <c r="AT89" s="46">
        <f t="shared" si="388"/>
        <v>0</v>
      </c>
      <c r="AU89" s="46" t="str">
        <f t="shared" si="389"/>
        <v/>
      </c>
      <c r="AV89" s="46" t="str">
        <f t="shared" si="390"/>
        <v/>
      </c>
      <c r="AW89" s="46" t="str">
        <f t="shared" si="391"/>
        <v/>
      </c>
      <c r="AX89" s="46" t="str">
        <f t="shared" si="392"/>
        <v/>
      </c>
      <c r="AY89" s="46" t="str">
        <f t="shared" si="393"/>
        <v xml:space="preserve"> </v>
      </c>
      <c r="AZ89" s="45"/>
      <c r="BA89" s="46" t="str">
        <f t="shared" si="394"/>
        <v/>
      </c>
      <c r="BB89" s="46" t="str">
        <f t="shared" si="395"/>
        <v/>
      </c>
      <c r="BC89" s="46" t="str">
        <f t="shared" si="396"/>
        <v xml:space="preserve"> </v>
      </c>
      <c r="BD89" s="45"/>
      <c r="BE89" s="46" t="str">
        <f t="shared" si="397"/>
        <v/>
      </c>
      <c r="BF89" s="46" t="str">
        <f t="shared" si="398"/>
        <v/>
      </c>
      <c r="BG89" s="46" t="str">
        <f t="shared" si="399"/>
        <v xml:space="preserve"> </v>
      </c>
      <c r="BH89" s="45"/>
      <c r="BI89" s="46">
        <f t="shared" si="400"/>
        <v>0</v>
      </c>
      <c r="BJ89" s="46" t="str">
        <f t="shared" si="401"/>
        <v/>
      </c>
      <c r="BK89" s="46" t="str">
        <f t="shared" si="402"/>
        <v/>
      </c>
      <c r="BL89" s="46" t="str">
        <f t="shared" si="403"/>
        <v/>
      </c>
      <c r="BM89" s="46" t="str">
        <f t="shared" si="404"/>
        <v/>
      </c>
      <c r="BN89" s="46" t="str">
        <f t="shared" si="405"/>
        <v>zero euro</v>
      </c>
      <c r="BO89" s="45"/>
      <c r="BP89" s="46" t="str">
        <f t="shared" si="406"/>
        <v/>
      </c>
      <c r="BQ89" s="45"/>
      <c r="BR89" s="46" t="str">
        <f t="shared" si="407"/>
        <v/>
      </c>
      <c r="BS89" s="46" t="str">
        <f t="shared" si="408"/>
        <v/>
      </c>
      <c r="BT89" s="46" t="str">
        <f t="shared" si="409"/>
        <v xml:space="preserve"> </v>
      </c>
      <c r="BU89" s="45"/>
      <c r="BV89" s="46">
        <f t="shared" si="410"/>
        <v>0</v>
      </c>
      <c r="BW89" s="46" t="str">
        <f t="shared" si="411"/>
        <v/>
      </c>
      <c r="BX89" s="46" t="str">
        <f t="shared" si="412"/>
        <v/>
      </c>
      <c r="BY89" s="46" t="str">
        <f t="shared" si="413"/>
        <v/>
      </c>
      <c r="BZ89" s="46" t="str">
        <f t="shared" si="414"/>
        <v/>
      </c>
      <c r="CA89" s="46" t="str">
        <f t="shared" si="415"/>
        <v xml:space="preserve"> </v>
      </c>
      <c r="CB89" s="45"/>
      <c r="CC89" s="19" t="str">
        <f t="shared" si="416"/>
        <v xml:space="preserve">       zero euro  </v>
      </c>
      <c r="CD89" s="47"/>
    </row>
    <row r="90" spans="1:82" ht="11.25" x14ac:dyDescent="0.2">
      <c r="A90" s="23" t="s">
        <v>337</v>
      </c>
      <c r="B90" s="72">
        <v>1</v>
      </c>
      <c r="C90" s="39">
        <v>4</v>
      </c>
      <c r="D90" s="39">
        <v>3</v>
      </c>
      <c r="E90" s="49">
        <f>IF(G90="","",MAX(E$9:E89)+1)</f>
        <v>60</v>
      </c>
      <c r="F90" s="73" t="s">
        <v>382</v>
      </c>
      <c r="G90" s="62" t="s">
        <v>28</v>
      </c>
      <c r="H90" s="43">
        <v>0</v>
      </c>
      <c r="I90" s="44" t="str">
        <f t="shared" si="358"/>
        <v xml:space="preserve"> 0,00</v>
      </c>
      <c r="J90" s="44" t="str">
        <f t="shared" si="359"/>
        <v>0</v>
      </c>
      <c r="K90" s="44" t="str">
        <f t="shared" si="360"/>
        <v>0</v>
      </c>
      <c r="L90" s="44" t="str">
        <f t="shared" si="361"/>
        <v>0</v>
      </c>
      <c r="M90" s="44" t="str">
        <f t="shared" si="362"/>
        <v>0</v>
      </c>
      <c r="N90" s="44" t="str">
        <f t="shared" si="363"/>
        <v>0</v>
      </c>
      <c r="O90" s="44" t="str">
        <f t="shared" si="364"/>
        <v>0</v>
      </c>
      <c r="P90" s="44" t="str">
        <f t="shared" si="365"/>
        <v>0</v>
      </c>
      <c r="Q90" s="44" t="str">
        <f t="shared" si="366"/>
        <v>0</v>
      </c>
      <c r="R90" s="44" t="str">
        <f t="shared" si="367"/>
        <v>0</v>
      </c>
      <c r="S90" s="44" t="s">
        <v>12</v>
      </c>
      <c r="T90" s="44" t="str">
        <f t="shared" si="368"/>
        <v>0</v>
      </c>
      <c r="U90" s="44" t="str">
        <f t="shared" si="369"/>
        <v>0</v>
      </c>
      <c r="V90" s="45"/>
      <c r="W90" s="46" t="str">
        <f t="shared" si="370"/>
        <v/>
      </c>
      <c r="X90" s="46" t="str">
        <f t="shared" si="371"/>
        <v/>
      </c>
      <c r="Y90" s="46" t="str">
        <f t="shared" si="372"/>
        <v/>
      </c>
      <c r="Z90" s="45"/>
      <c r="AA90" s="46" t="str">
        <f t="shared" si="373"/>
        <v/>
      </c>
      <c r="AB90" s="46" t="str">
        <f t="shared" si="374"/>
        <v/>
      </c>
      <c r="AC90" s="46" t="str">
        <f t="shared" si="375"/>
        <v xml:space="preserve"> </v>
      </c>
      <c r="AD90" s="45"/>
      <c r="AE90" s="46">
        <f t="shared" si="376"/>
        <v>0</v>
      </c>
      <c r="AF90" s="46" t="str">
        <f t="shared" si="377"/>
        <v/>
      </c>
      <c r="AG90" s="46" t="str">
        <f t="shared" si="378"/>
        <v/>
      </c>
      <c r="AH90" s="46" t="str">
        <f t="shared" si="379"/>
        <v/>
      </c>
      <c r="AI90" s="46" t="str">
        <f t="shared" si="380"/>
        <v/>
      </c>
      <c r="AJ90" s="46" t="str">
        <f t="shared" si="381"/>
        <v xml:space="preserve"> </v>
      </c>
      <c r="AK90" s="45"/>
      <c r="AL90" s="46" t="str">
        <f t="shared" si="382"/>
        <v/>
      </c>
      <c r="AM90" s="46" t="str">
        <f t="shared" si="383"/>
        <v/>
      </c>
      <c r="AN90" s="46" t="str">
        <f t="shared" si="384"/>
        <v xml:space="preserve"> </v>
      </c>
      <c r="AO90" s="45"/>
      <c r="AP90" s="46" t="str">
        <f t="shared" si="385"/>
        <v/>
      </c>
      <c r="AQ90" s="46" t="str">
        <f t="shared" si="386"/>
        <v/>
      </c>
      <c r="AR90" s="46" t="str">
        <f t="shared" si="387"/>
        <v xml:space="preserve"> </v>
      </c>
      <c r="AS90" s="45"/>
      <c r="AT90" s="46">
        <f t="shared" si="388"/>
        <v>0</v>
      </c>
      <c r="AU90" s="46" t="str">
        <f t="shared" si="389"/>
        <v/>
      </c>
      <c r="AV90" s="46" t="str">
        <f t="shared" si="390"/>
        <v/>
      </c>
      <c r="AW90" s="46" t="str">
        <f t="shared" si="391"/>
        <v/>
      </c>
      <c r="AX90" s="46" t="str">
        <f t="shared" si="392"/>
        <v/>
      </c>
      <c r="AY90" s="46" t="str">
        <f t="shared" si="393"/>
        <v xml:space="preserve"> </v>
      </c>
      <c r="AZ90" s="45"/>
      <c r="BA90" s="46" t="str">
        <f t="shared" si="394"/>
        <v/>
      </c>
      <c r="BB90" s="46" t="str">
        <f t="shared" si="395"/>
        <v/>
      </c>
      <c r="BC90" s="46" t="str">
        <f t="shared" si="396"/>
        <v xml:space="preserve"> </v>
      </c>
      <c r="BD90" s="45"/>
      <c r="BE90" s="46" t="str">
        <f t="shared" si="397"/>
        <v/>
      </c>
      <c r="BF90" s="46" t="str">
        <f t="shared" si="398"/>
        <v/>
      </c>
      <c r="BG90" s="46" t="str">
        <f t="shared" si="399"/>
        <v xml:space="preserve"> </v>
      </c>
      <c r="BH90" s="45"/>
      <c r="BI90" s="46">
        <f t="shared" si="400"/>
        <v>0</v>
      </c>
      <c r="BJ90" s="46" t="str">
        <f t="shared" si="401"/>
        <v/>
      </c>
      <c r="BK90" s="46" t="str">
        <f t="shared" si="402"/>
        <v/>
      </c>
      <c r="BL90" s="46" t="str">
        <f t="shared" si="403"/>
        <v/>
      </c>
      <c r="BM90" s="46" t="str">
        <f t="shared" si="404"/>
        <v/>
      </c>
      <c r="BN90" s="46" t="str">
        <f t="shared" si="405"/>
        <v>zero euro</v>
      </c>
      <c r="BO90" s="45"/>
      <c r="BP90" s="46" t="str">
        <f t="shared" si="406"/>
        <v/>
      </c>
      <c r="BQ90" s="45"/>
      <c r="BR90" s="46" t="str">
        <f t="shared" si="407"/>
        <v/>
      </c>
      <c r="BS90" s="46" t="str">
        <f t="shared" si="408"/>
        <v/>
      </c>
      <c r="BT90" s="46" t="str">
        <f t="shared" si="409"/>
        <v xml:space="preserve"> </v>
      </c>
      <c r="BU90" s="45"/>
      <c r="BV90" s="46">
        <f t="shared" si="410"/>
        <v>0</v>
      </c>
      <c r="BW90" s="46" t="str">
        <f t="shared" si="411"/>
        <v/>
      </c>
      <c r="BX90" s="46" t="str">
        <f t="shared" si="412"/>
        <v/>
      </c>
      <c r="BY90" s="46" t="str">
        <f t="shared" si="413"/>
        <v/>
      </c>
      <c r="BZ90" s="46" t="str">
        <f t="shared" si="414"/>
        <v/>
      </c>
      <c r="CA90" s="46" t="str">
        <f t="shared" si="415"/>
        <v xml:space="preserve"> </v>
      </c>
      <c r="CB90" s="45"/>
      <c r="CC90" s="19" t="str">
        <f t="shared" si="416"/>
        <v xml:space="preserve">       zero euro  </v>
      </c>
      <c r="CD90" s="47"/>
    </row>
    <row r="91" spans="1:82" ht="11.25" x14ac:dyDescent="0.2">
      <c r="A91" s="23" t="s">
        <v>337</v>
      </c>
      <c r="B91" s="72">
        <v>1</v>
      </c>
      <c r="C91" s="39">
        <v>4</v>
      </c>
      <c r="D91" s="39">
        <v>3</v>
      </c>
      <c r="E91" s="49">
        <f>IF(G91="","",MAX(E$9:E90)+1)</f>
        <v>61</v>
      </c>
      <c r="F91" s="73" t="s">
        <v>383</v>
      </c>
      <c r="G91" s="62" t="s">
        <v>28</v>
      </c>
      <c r="H91" s="43">
        <v>0</v>
      </c>
      <c r="I91" s="44" t="str">
        <f t="shared" si="358"/>
        <v xml:space="preserve"> 0,00</v>
      </c>
      <c r="J91" s="44" t="str">
        <f t="shared" si="359"/>
        <v>0</v>
      </c>
      <c r="K91" s="44" t="str">
        <f t="shared" si="360"/>
        <v>0</v>
      </c>
      <c r="L91" s="44" t="str">
        <f t="shared" si="361"/>
        <v>0</v>
      </c>
      <c r="M91" s="44" t="str">
        <f t="shared" si="362"/>
        <v>0</v>
      </c>
      <c r="N91" s="44" t="str">
        <f t="shared" si="363"/>
        <v>0</v>
      </c>
      <c r="O91" s="44" t="str">
        <f t="shared" si="364"/>
        <v>0</v>
      </c>
      <c r="P91" s="44" t="str">
        <f t="shared" si="365"/>
        <v>0</v>
      </c>
      <c r="Q91" s="44" t="str">
        <f t="shared" si="366"/>
        <v>0</v>
      </c>
      <c r="R91" s="44" t="str">
        <f t="shared" si="367"/>
        <v>0</v>
      </c>
      <c r="S91" s="44" t="s">
        <v>12</v>
      </c>
      <c r="T91" s="44" t="str">
        <f t="shared" si="368"/>
        <v>0</v>
      </c>
      <c r="U91" s="44" t="str">
        <f t="shared" si="369"/>
        <v>0</v>
      </c>
      <c r="V91" s="45"/>
      <c r="W91" s="46" t="str">
        <f t="shared" si="370"/>
        <v/>
      </c>
      <c r="X91" s="46" t="str">
        <f t="shared" si="371"/>
        <v/>
      </c>
      <c r="Y91" s="46" t="str">
        <f t="shared" si="372"/>
        <v/>
      </c>
      <c r="Z91" s="45"/>
      <c r="AA91" s="46" t="str">
        <f t="shared" si="373"/>
        <v/>
      </c>
      <c r="AB91" s="46" t="str">
        <f t="shared" si="374"/>
        <v/>
      </c>
      <c r="AC91" s="46" t="str">
        <f t="shared" si="375"/>
        <v xml:space="preserve"> </v>
      </c>
      <c r="AD91" s="45"/>
      <c r="AE91" s="46">
        <f t="shared" si="376"/>
        <v>0</v>
      </c>
      <c r="AF91" s="46" t="str">
        <f t="shared" si="377"/>
        <v/>
      </c>
      <c r="AG91" s="46" t="str">
        <f t="shared" si="378"/>
        <v/>
      </c>
      <c r="AH91" s="46" t="str">
        <f t="shared" si="379"/>
        <v/>
      </c>
      <c r="AI91" s="46" t="str">
        <f t="shared" si="380"/>
        <v/>
      </c>
      <c r="AJ91" s="46" t="str">
        <f t="shared" si="381"/>
        <v xml:space="preserve"> </v>
      </c>
      <c r="AK91" s="45"/>
      <c r="AL91" s="46" t="str">
        <f t="shared" si="382"/>
        <v/>
      </c>
      <c r="AM91" s="46" t="str">
        <f t="shared" si="383"/>
        <v/>
      </c>
      <c r="AN91" s="46" t="str">
        <f t="shared" si="384"/>
        <v xml:space="preserve"> </v>
      </c>
      <c r="AO91" s="45"/>
      <c r="AP91" s="46" t="str">
        <f t="shared" si="385"/>
        <v/>
      </c>
      <c r="AQ91" s="46" t="str">
        <f t="shared" si="386"/>
        <v/>
      </c>
      <c r="AR91" s="46" t="str">
        <f t="shared" si="387"/>
        <v xml:space="preserve"> </v>
      </c>
      <c r="AS91" s="45"/>
      <c r="AT91" s="46">
        <f t="shared" si="388"/>
        <v>0</v>
      </c>
      <c r="AU91" s="46" t="str">
        <f t="shared" si="389"/>
        <v/>
      </c>
      <c r="AV91" s="46" t="str">
        <f t="shared" si="390"/>
        <v/>
      </c>
      <c r="AW91" s="46" t="str">
        <f t="shared" si="391"/>
        <v/>
      </c>
      <c r="AX91" s="46" t="str">
        <f t="shared" si="392"/>
        <v/>
      </c>
      <c r="AY91" s="46" t="str">
        <f t="shared" si="393"/>
        <v xml:space="preserve"> </v>
      </c>
      <c r="AZ91" s="45"/>
      <c r="BA91" s="46" t="str">
        <f t="shared" si="394"/>
        <v/>
      </c>
      <c r="BB91" s="46" t="str">
        <f t="shared" si="395"/>
        <v/>
      </c>
      <c r="BC91" s="46" t="str">
        <f t="shared" si="396"/>
        <v xml:space="preserve"> </v>
      </c>
      <c r="BD91" s="45"/>
      <c r="BE91" s="46" t="str">
        <f t="shared" si="397"/>
        <v/>
      </c>
      <c r="BF91" s="46" t="str">
        <f t="shared" si="398"/>
        <v/>
      </c>
      <c r="BG91" s="46" t="str">
        <f t="shared" si="399"/>
        <v xml:space="preserve"> </v>
      </c>
      <c r="BH91" s="45"/>
      <c r="BI91" s="46">
        <f t="shared" si="400"/>
        <v>0</v>
      </c>
      <c r="BJ91" s="46" t="str">
        <f t="shared" si="401"/>
        <v/>
      </c>
      <c r="BK91" s="46" t="str">
        <f t="shared" si="402"/>
        <v/>
      </c>
      <c r="BL91" s="46" t="str">
        <f t="shared" si="403"/>
        <v/>
      </c>
      <c r="BM91" s="46" t="str">
        <f t="shared" si="404"/>
        <v/>
      </c>
      <c r="BN91" s="46" t="str">
        <f t="shared" si="405"/>
        <v>zero euro</v>
      </c>
      <c r="BO91" s="45"/>
      <c r="BP91" s="46" t="str">
        <f t="shared" si="406"/>
        <v/>
      </c>
      <c r="BQ91" s="45"/>
      <c r="BR91" s="46" t="str">
        <f t="shared" si="407"/>
        <v/>
      </c>
      <c r="BS91" s="46" t="str">
        <f t="shared" si="408"/>
        <v/>
      </c>
      <c r="BT91" s="46" t="str">
        <f t="shared" si="409"/>
        <v xml:space="preserve"> </v>
      </c>
      <c r="BU91" s="45"/>
      <c r="BV91" s="46">
        <f t="shared" si="410"/>
        <v>0</v>
      </c>
      <c r="BW91" s="46" t="str">
        <f t="shared" si="411"/>
        <v/>
      </c>
      <c r="BX91" s="46" t="str">
        <f t="shared" si="412"/>
        <v/>
      </c>
      <c r="BY91" s="46" t="str">
        <f t="shared" si="413"/>
        <v/>
      </c>
      <c r="BZ91" s="46" t="str">
        <f t="shared" si="414"/>
        <v/>
      </c>
      <c r="CA91" s="46" t="str">
        <f t="shared" si="415"/>
        <v xml:space="preserve"> </v>
      </c>
      <c r="CB91" s="45"/>
      <c r="CC91" s="19" t="str">
        <f t="shared" si="416"/>
        <v xml:space="preserve">       zero euro  </v>
      </c>
      <c r="CD91" s="47"/>
    </row>
    <row r="92" spans="1:82" ht="11.25" x14ac:dyDescent="0.2">
      <c r="A92" s="23" t="s">
        <v>337</v>
      </c>
      <c r="B92" s="72">
        <v>1</v>
      </c>
      <c r="C92" s="39">
        <v>4</v>
      </c>
      <c r="D92" s="39">
        <v>3</v>
      </c>
      <c r="E92" s="49">
        <f>IF(G92="","",MAX(E$9:E91)+1)</f>
        <v>62</v>
      </c>
      <c r="F92" s="73" t="s">
        <v>384</v>
      </c>
      <c r="G92" s="62" t="s">
        <v>28</v>
      </c>
      <c r="H92" s="43">
        <v>0</v>
      </c>
      <c r="I92" s="44" t="str">
        <f t="shared" si="358"/>
        <v xml:space="preserve"> 0,00</v>
      </c>
      <c r="J92" s="44" t="str">
        <f t="shared" si="359"/>
        <v>0</v>
      </c>
      <c r="K92" s="44" t="str">
        <f t="shared" si="360"/>
        <v>0</v>
      </c>
      <c r="L92" s="44" t="str">
        <f t="shared" si="361"/>
        <v>0</v>
      </c>
      <c r="M92" s="44" t="str">
        <f t="shared" si="362"/>
        <v>0</v>
      </c>
      <c r="N92" s="44" t="str">
        <f t="shared" si="363"/>
        <v>0</v>
      </c>
      <c r="O92" s="44" t="str">
        <f t="shared" si="364"/>
        <v>0</v>
      </c>
      <c r="P92" s="44" t="str">
        <f t="shared" si="365"/>
        <v>0</v>
      </c>
      <c r="Q92" s="44" t="str">
        <f t="shared" si="366"/>
        <v>0</v>
      </c>
      <c r="R92" s="44" t="str">
        <f t="shared" si="367"/>
        <v>0</v>
      </c>
      <c r="S92" s="44" t="s">
        <v>12</v>
      </c>
      <c r="T92" s="44" t="str">
        <f t="shared" si="368"/>
        <v>0</v>
      </c>
      <c r="U92" s="44" t="str">
        <f t="shared" si="369"/>
        <v>0</v>
      </c>
      <c r="V92" s="45"/>
      <c r="W92" s="46" t="str">
        <f t="shared" si="370"/>
        <v/>
      </c>
      <c r="X92" s="46" t="str">
        <f t="shared" si="371"/>
        <v/>
      </c>
      <c r="Y92" s="46" t="str">
        <f t="shared" si="372"/>
        <v/>
      </c>
      <c r="Z92" s="45"/>
      <c r="AA92" s="46" t="str">
        <f t="shared" si="373"/>
        <v/>
      </c>
      <c r="AB92" s="46" t="str">
        <f t="shared" si="374"/>
        <v/>
      </c>
      <c r="AC92" s="46" t="str">
        <f t="shared" si="375"/>
        <v xml:space="preserve"> </v>
      </c>
      <c r="AD92" s="45"/>
      <c r="AE92" s="46">
        <f t="shared" si="376"/>
        <v>0</v>
      </c>
      <c r="AF92" s="46" t="str">
        <f t="shared" si="377"/>
        <v/>
      </c>
      <c r="AG92" s="46" t="str">
        <f t="shared" si="378"/>
        <v/>
      </c>
      <c r="AH92" s="46" t="str">
        <f t="shared" si="379"/>
        <v/>
      </c>
      <c r="AI92" s="46" t="str">
        <f t="shared" si="380"/>
        <v/>
      </c>
      <c r="AJ92" s="46" t="str">
        <f t="shared" si="381"/>
        <v xml:space="preserve"> </v>
      </c>
      <c r="AK92" s="45"/>
      <c r="AL92" s="46" t="str">
        <f t="shared" si="382"/>
        <v/>
      </c>
      <c r="AM92" s="46" t="str">
        <f t="shared" si="383"/>
        <v/>
      </c>
      <c r="AN92" s="46" t="str">
        <f t="shared" si="384"/>
        <v xml:space="preserve"> </v>
      </c>
      <c r="AO92" s="45"/>
      <c r="AP92" s="46" t="str">
        <f t="shared" si="385"/>
        <v/>
      </c>
      <c r="AQ92" s="46" t="str">
        <f t="shared" si="386"/>
        <v/>
      </c>
      <c r="AR92" s="46" t="str">
        <f t="shared" si="387"/>
        <v xml:space="preserve"> </v>
      </c>
      <c r="AS92" s="45"/>
      <c r="AT92" s="46">
        <f t="shared" si="388"/>
        <v>0</v>
      </c>
      <c r="AU92" s="46" t="str">
        <f t="shared" si="389"/>
        <v/>
      </c>
      <c r="AV92" s="46" t="str">
        <f t="shared" si="390"/>
        <v/>
      </c>
      <c r="AW92" s="46" t="str">
        <f t="shared" si="391"/>
        <v/>
      </c>
      <c r="AX92" s="46" t="str">
        <f t="shared" si="392"/>
        <v/>
      </c>
      <c r="AY92" s="46" t="str">
        <f t="shared" si="393"/>
        <v xml:space="preserve"> </v>
      </c>
      <c r="AZ92" s="45"/>
      <c r="BA92" s="46" t="str">
        <f t="shared" si="394"/>
        <v/>
      </c>
      <c r="BB92" s="46" t="str">
        <f t="shared" si="395"/>
        <v/>
      </c>
      <c r="BC92" s="46" t="str">
        <f t="shared" si="396"/>
        <v xml:space="preserve"> </v>
      </c>
      <c r="BD92" s="45"/>
      <c r="BE92" s="46" t="str">
        <f t="shared" si="397"/>
        <v/>
      </c>
      <c r="BF92" s="46" t="str">
        <f t="shared" si="398"/>
        <v/>
      </c>
      <c r="BG92" s="46" t="str">
        <f t="shared" si="399"/>
        <v xml:space="preserve"> </v>
      </c>
      <c r="BH92" s="45"/>
      <c r="BI92" s="46">
        <f t="shared" si="400"/>
        <v>0</v>
      </c>
      <c r="BJ92" s="46" t="str">
        <f t="shared" si="401"/>
        <v/>
      </c>
      <c r="BK92" s="46" t="str">
        <f t="shared" si="402"/>
        <v/>
      </c>
      <c r="BL92" s="46" t="str">
        <f t="shared" si="403"/>
        <v/>
      </c>
      <c r="BM92" s="46" t="str">
        <f t="shared" si="404"/>
        <v/>
      </c>
      <c r="BN92" s="46" t="str">
        <f t="shared" si="405"/>
        <v>zero euro</v>
      </c>
      <c r="BO92" s="45"/>
      <c r="BP92" s="46" t="str">
        <f t="shared" si="406"/>
        <v/>
      </c>
      <c r="BQ92" s="45"/>
      <c r="BR92" s="46" t="str">
        <f t="shared" si="407"/>
        <v/>
      </c>
      <c r="BS92" s="46" t="str">
        <f t="shared" si="408"/>
        <v/>
      </c>
      <c r="BT92" s="46" t="str">
        <f t="shared" si="409"/>
        <v xml:space="preserve"> </v>
      </c>
      <c r="BU92" s="45"/>
      <c r="BV92" s="46">
        <f t="shared" si="410"/>
        <v>0</v>
      </c>
      <c r="BW92" s="46" t="str">
        <f t="shared" si="411"/>
        <v/>
      </c>
      <c r="BX92" s="46" t="str">
        <f t="shared" si="412"/>
        <v/>
      </c>
      <c r="BY92" s="46" t="str">
        <f t="shared" si="413"/>
        <v/>
      </c>
      <c r="BZ92" s="46" t="str">
        <f t="shared" si="414"/>
        <v/>
      </c>
      <c r="CA92" s="46" t="str">
        <f t="shared" si="415"/>
        <v xml:space="preserve"> </v>
      </c>
      <c r="CB92" s="45"/>
      <c r="CC92" s="19" t="str">
        <f t="shared" si="416"/>
        <v xml:space="preserve">       zero euro  </v>
      </c>
      <c r="CD92" s="47"/>
    </row>
    <row r="93" spans="1:82" ht="11.25" x14ac:dyDescent="0.2">
      <c r="A93" s="23" t="s">
        <v>337</v>
      </c>
      <c r="B93" s="72">
        <v>1</v>
      </c>
      <c r="C93" s="39">
        <v>4</v>
      </c>
      <c r="D93" s="39">
        <v>3</v>
      </c>
      <c r="E93" s="49">
        <f>IF(G93="","",MAX(E$9:E92)+1)</f>
        <v>63</v>
      </c>
      <c r="F93" s="73" t="s">
        <v>385</v>
      </c>
      <c r="G93" s="48" t="s">
        <v>374</v>
      </c>
      <c r="H93" s="43">
        <v>0</v>
      </c>
      <c r="I93" s="44" t="str">
        <f t="shared" si="358"/>
        <v xml:space="preserve"> 0,00</v>
      </c>
      <c r="J93" s="44" t="str">
        <f t="shared" si="359"/>
        <v>0</v>
      </c>
      <c r="K93" s="44" t="str">
        <f t="shared" si="360"/>
        <v>0</v>
      </c>
      <c r="L93" s="44" t="str">
        <f t="shared" si="361"/>
        <v>0</v>
      </c>
      <c r="M93" s="44" t="str">
        <f t="shared" si="362"/>
        <v>0</v>
      </c>
      <c r="N93" s="44" t="str">
        <f t="shared" si="363"/>
        <v>0</v>
      </c>
      <c r="O93" s="44" t="str">
        <f t="shared" si="364"/>
        <v>0</v>
      </c>
      <c r="P93" s="44" t="str">
        <f t="shared" si="365"/>
        <v>0</v>
      </c>
      <c r="Q93" s="44" t="str">
        <f t="shared" si="366"/>
        <v>0</v>
      </c>
      <c r="R93" s="44" t="str">
        <f t="shared" si="367"/>
        <v>0</v>
      </c>
      <c r="S93" s="44" t="s">
        <v>12</v>
      </c>
      <c r="T93" s="44" t="str">
        <f t="shared" si="368"/>
        <v>0</v>
      </c>
      <c r="U93" s="44" t="str">
        <f t="shared" si="369"/>
        <v>0</v>
      </c>
      <c r="V93" s="45"/>
      <c r="W93" s="46" t="str">
        <f t="shared" si="370"/>
        <v/>
      </c>
      <c r="X93" s="46" t="str">
        <f t="shared" si="371"/>
        <v/>
      </c>
      <c r="Y93" s="46" t="str">
        <f t="shared" si="372"/>
        <v/>
      </c>
      <c r="Z93" s="45"/>
      <c r="AA93" s="46" t="str">
        <f t="shared" si="373"/>
        <v/>
      </c>
      <c r="AB93" s="46" t="str">
        <f t="shared" si="374"/>
        <v/>
      </c>
      <c r="AC93" s="46" t="str">
        <f t="shared" si="375"/>
        <v xml:space="preserve"> </v>
      </c>
      <c r="AD93" s="45"/>
      <c r="AE93" s="46">
        <f t="shared" si="376"/>
        <v>0</v>
      </c>
      <c r="AF93" s="46" t="str">
        <f t="shared" si="377"/>
        <v/>
      </c>
      <c r="AG93" s="46" t="str">
        <f t="shared" si="378"/>
        <v/>
      </c>
      <c r="AH93" s="46" t="str">
        <f t="shared" si="379"/>
        <v/>
      </c>
      <c r="AI93" s="46" t="str">
        <f t="shared" si="380"/>
        <v/>
      </c>
      <c r="AJ93" s="46" t="str">
        <f t="shared" si="381"/>
        <v xml:space="preserve"> </v>
      </c>
      <c r="AK93" s="45"/>
      <c r="AL93" s="46" t="str">
        <f t="shared" si="382"/>
        <v/>
      </c>
      <c r="AM93" s="46" t="str">
        <f t="shared" si="383"/>
        <v/>
      </c>
      <c r="AN93" s="46" t="str">
        <f t="shared" si="384"/>
        <v xml:space="preserve"> </v>
      </c>
      <c r="AO93" s="45"/>
      <c r="AP93" s="46" t="str">
        <f t="shared" si="385"/>
        <v/>
      </c>
      <c r="AQ93" s="46" t="str">
        <f t="shared" si="386"/>
        <v/>
      </c>
      <c r="AR93" s="46" t="str">
        <f t="shared" si="387"/>
        <v xml:space="preserve"> </v>
      </c>
      <c r="AS93" s="45"/>
      <c r="AT93" s="46">
        <f t="shared" si="388"/>
        <v>0</v>
      </c>
      <c r="AU93" s="46" t="str">
        <f t="shared" si="389"/>
        <v/>
      </c>
      <c r="AV93" s="46" t="str">
        <f t="shared" si="390"/>
        <v/>
      </c>
      <c r="AW93" s="46" t="str">
        <f t="shared" si="391"/>
        <v/>
      </c>
      <c r="AX93" s="46" t="str">
        <f t="shared" si="392"/>
        <v/>
      </c>
      <c r="AY93" s="46" t="str">
        <f t="shared" si="393"/>
        <v xml:space="preserve"> </v>
      </c>
      <c r="AZ93" s="45"/>
      <c r="BA93" s="46" t="str">
        <f t="shared" si="394"/>
        <v/>
      </c>
      <c r="BB93" s="46" t="str">
        <f t="shared" si="395"/>
        <v/>
      </c>
      <c r="BC93" s="46" t="str">
        <f t="shared" si="396"/>
        <v xml:space="preserve"> </v>
      </c>
      <c r="BD93" s="45"/>
      <c r="BE93" s="46" t="str">
        <f t="shared" si="397"/>
        <v/>
      </c>
      <c r="BF93" s="46" t="str">
        <f t="shared" si="398"/>
        <v/>
      </c>
      <c r="BG93" s="46" t="str">
        <f t="shared" si="399"/>
        <v xml:space="preserve"> </v>
      </c>
      <c r="BH93" s="45"/>
      <c r="BI93" s="46">
        <f t="shared" si="400"/>
        <v>0</v>
      </c>
      <c r="BJ93" s="46" t="str">
        <f t="shared" si="401"/>
        <v/>
      </c>
      <c r="BK93" s="46" t="str">
        <f t="shared" si="402"/>
        <v/>
      </c>
      <c r="BL93" s="46" t="str">
        <f t="shared" si="403"/>
        <v/>
      </c>
      <c r="BM93" s="46" t="str">
        <f t="shared" si="404"/>
        <v/>
      </c>
      <c r="BN93" s="46" t="str">
        <f t="shared" si="405"/>
        <v>zero euro</v>
      </c>
      <c r="BO93" s="45"/>
      <c r="BP93" s="46" t="str">
        <f t="shared" si="406"/>
        <v/>
      </c>
      <c r="BQ93" s="45"/>
      <c r="BR93" s="46" t="str">
        <f t="shared" si="407"/>
        <v/>
      </c>
      <c r="BS93" s="46" t="str">
        <f t="shared" si="408"/>
        <v/>
      </c>
      <c r="BT93" s="46" t="str">
        <f t="shared" si="409"/>
        <v xml:space="preserve"> </v>
      </c>
      <c r="BU93" s="45"/>
      <c r="BV93" s="46">
        <f t="shared" si="410"/>
        <v>0</v>
      </c>
      <c r="BW93" s="46" t="str">
        <f t="shared" si="411"/>
        <v/>
      </c>
      <c r="BX93" s="46" t="str">
        <f t="shared" si="412"/>
        <v/>
      </c>
      <c r="BY93" s="46" t="str">
        <f t="shared" si="413"/>
        <v/>
      </c>
      <c r="BZ93" s="46" t="str">
        <f t="shared" si="414"/>
        <v/>
      </c>
      <c r="CA93" s="46" t="str">
        <f t="shared" si="415"/>
        <v xml:space="preserve"> </v>
      </c>
      <c r="CB93" s="45"/>
      <c r="CC93" s="19" t="str">
        <f t="shared" si="416"/>
        <v xml:space="preserve">       zero euro  </v>
      </c>
      <c r="CD93" s="47"/>
    </row>
    <row r="94" spans="1:82" ht="15" customHeight="1" x14ac:dyDescent="0.2">
      <c r="A94" s="23" t="s">
        <v>337</v>
      </c>
      <c r="B94" s="70">
        <v>1</v>
      </c>
      <c r="C94" s="34">
        <v>4</v>
      </c>
      <c r="D94" s="34">
        <v>4</v>
      </c>
      <c r="E94" s="35" t="str">
        <f>IF(G94="","",MAX(E$9:E85)+1)</f>
        <v/>
      </c>
      <c r="F94" s="71" t="s">
        <v>386</v>
      </c>
      <c r="G94" s="37"/>
      <c r="H94" s="38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  <c r="BM94" s="46"/>
      <c r="BN94" s="46"/>
      <c r="BO94" s="46"/>
      <c r="BP94" s="46"/>
      <c r="BQ94" s="46"/>
      <c r="BR94" s="46"/>
      <c r="BS94" s="46"/>
      <c r="BT94" s="46"/>
      <c r="BU94" s="46"/>
      <c r="BV94" s="46"/>
      <c r="BW94" s="46"/>
      <c r="BX94" s="46"/>
      <c r="BY94" s="46"/>
      <c r="BZ94" s="46"/>
      <c r="CA94" s="46"/>
      <c r="CB94" s="46"/>
      <c r="CC94" s="59"/>
      <c r="CD94" s="59"/>
    </row>
    <row r="95" spans="1:82" ht="11.25" x14ac:dyDescent="0.2">
      <c r="A95" s="23" t="s">
        <v>337</v>
      </c>
      <c r="B95" s="72">
        <v>1</v>
      </c>
      <c r="C95" s="39">
        <v>4</v>
      </c>
      <c r="D95" s="39">
        <v>4</v>
      </c>
      <c r="E95" s="49">
        <f>IF(G95="","",MAX(E$9:E94)+1)</f>
        <v>64</v>
      </c>
      <c r="F95" s="73" t="s">
        <v>387</v>
      </c>
      <c r="G95" s="48" t="s">
        <v>374</v>
      </c>
      <c r="H95" s="43">
        <v>0</v>
      </c>
      <c r="I95" s="44" t="str">
        <f t="shared" si="358"/>
        <v xml:space="preserve"> 0,00</v>
      </c>
      <c r="J95" s="44" t="str">
        <f t="shared" si="359"/>
        <v>0</v>
      </c>
      <c r="K95" s="44" t="str">
        <f t="shared" si="360"/>
        <v>0</v>
      </c>
      <c r="L95" s="44" t="str">
        <f t="shared" si="361"/>
        <v>0</v>
      </c>
      <c r="M95" s="44" t="str">
        <f t="shared" si="362"/>
        <v>0</v>
      </c>
      <c r="N95" s="44" t="str">
        <f t="shared" si="363"/>
        <v>0</v>
      </c>
      <c r="O95" s="44" t="str">
        <f t="shared" si="364"/>
        <v>0</v>
      </c>
      <c r="P95" s="44" t="str">
        <f t="shared" si="365"/>
        <v>0</v>
      </c>
      <c r="Q95" s="44" t="str">
        <f t="shared" si="366"/>
        <v>0</v>
      </c>
      <c r="R95" s="44" t="str">
        <f t="shared" si="367"/>
        <v>0</v>
      </c>
      <c r="S95" s="44" t="s">
        <v>12</v>
      </c>
      <c r="T95" s="44" t="str">
        <f t="shared" si="368"/>
        <v>0</v>
      </c>
      <c r="U95" s="44" t="str">
        <f t="shared" si="369"/>
        <v>0</v>
      </c>
      <c r="V95" s="45"/>
      <c r="W95" s="46" t="str">
        <f t="shared" si="370"/>
        <v/>
      </c>
      <c r="X95" s="46" t="str">
        <f t="shared" si="371"/>
        <v/>
      </c>
      <c r="Y95" s="46" t="str">
        <f t="shared" si="372"/>
        <v/>
      </c>
      <c r="Z95" s="45"/>
      <c r="AA95" s="46" t="str">
        <f t="shared" si="373"/>
        <v/>
      </c>
      <c r="AB95" s="46" t="str">
        <f t="shared" si="374"/>
        <v/>
      </c>
      <c r="AC95" s="46" t="str">
        <f t="shared" si="375"/>
        <v xml:space="preserve"> </v>
      </c>
      <c r="AD95" s="45"/>
      <c r="AE95" s="46">
        <f t="shared" si="376"/>
        <v>0</v>
      </c>
      <c r="AF95" s="46" t="str">
        <f t="shared" si="377"/>
        <v/>
      </c>
      <c r="AG95" s="46" t="str">
        <f t="shared" si="378"/>
        <v/>
      </c>
      <c r="AH95" s="46" t="str">
        <f t="shared" si="379"/>
        <v/>
      </c>
      <c r="AI95" s="46" t="str">
        <f t="shared" si="380"/>
        <v/>
      </c>
      <c r="AJ95" s="46" t="str">
        <f t="shared" si="381"/>
        <v xml:space="preserve"> </v>
      </c>
      <c r="AK95" s="45"/>
      <c r="AL95" s="46" t="str">
        <f t="shared" si="382"/>
        <v/>
      </c>
      <c r="AM95" s="46" t="str">
        <f t="shared" si="383"/>
        <v/>
      </c>
      <c r="AN95" s="46" t="str">
        <f t="shared" si="384"/>
        <v xml:space="preserve"> </v>
      </c>
      <c r="AO95" s="45"/>
      <c r="AP95" s="46" t="str">
        <f t="shared" si="385"/>
        <v/>
      </c>
      <c r="AQ95" s="46" t="str">
        <f t="shared" si="386"/>
        <v/>
      </c>
      <c r="AR95" s="46" t="str">
        <f t="shared" si="387"/>
        <v xml:space="preserve"> </v>
      </c>
      <c r="AS95" s="45"/>
      <c r="AT95" s="46">
        <f t="shared" si="388"/>
        <v>0</v>
      </c>
      <c r="AU95" s="46" t="str">
        <f t="shared" si="389"/>
        <v/>
      </c>
      <c r="AV95" s="46" t="str">
        <f t="shared" si="390"/>
        <v/>
      </c>
      <c r="AW95" s="46" t="str">
        <f t="shared" si="391"/>
        <v/>
      </c>
      <c r="AX95" s="46" t="str">
        <f t="shared" si="392"/>
        <v/>
      </c>
      <c r="AY95" s="46" t="str">
        <f t="shared" si="393"/>
        <v xml:space="preserve"> </v>
      </c>
      <c r="AZ95" s="45"/>
      <c r="BA95" s="46" t="str">
        <f t="shared" si="394"/>
        <v/>
      </c>
      <c r="BB95" s="46" t="str">
        <f t="shared" si="395"/>
        <v/>
      </c>
      <c r="BC95" s="46" t="str">
        <f t="shared" si="396"/>
        <v xml:space="preserve"> </v>
      </c>
      <c r="BD95" s="45"/>
      <c r="BE95" s="46" t="str">
        <f t="shared" si="397"/>
        <v/>
      </c>
      <c r="BF95" s="46" t="str">
        <f t="shared" si="398"/>
        <v/>
      </c>
      <c r="BG95" s="46" t="str">
        <f t="shared" si="399"/>
        <v xml:space="preserve"> </v>
      </c>
      <c r="BH95" s="45"/>
      <c r="BI95" s="46">
        <f t="shared" si="400"/>
        <v>0</v>
      </c>
      <c r="BJ95" s="46" t="str">
        <f t="shared" si="401"/>
        <v/>
      </c>
      <c r="BK95" s="46" t="str">
        <f t="shared" si="402"/>
        <v/>
      </c>
      <c r="BL95" s="46" t="str">
        <f t="shared" si="403"/>
        <v/>
      </c>
      <c r="BM95" s="46" t="str">
        <f t="shared" si="404"/>
        <v/>
      </c>
      <c r="BN95" s="46" t="str">
        <f t="shared" si="405"/>
        <v>zero euro</v>
      </c>
      <c r="BO95" s="45"/>
      <c r="BP95" s="46" t="str">
        <f t="shared" si="406"/>
        <v/>
      </c>
      <c r="BQ95" s="45"/>
      <c r="BR95" s="46" t="str">
        <f t="shared" si="407"/>
        <v/>
      </c>
      <c r="BS95" s="46" t="str">
        <f t="shared" si="408"/>
        <v/>
      </c>
      <c r="BT95" s="46" t="str">
        <f t="shared" si="409"/>
        <v xml:space="preserve"> </v>
      </c>
      <c r="BU95" s="45"/>
      <c r="BV95" s="46">
        <f t="shared" si="410"/>
        <v>0</v>
      </c>
      <c r="BW95" s="46" t="str">
        <f t="shared" si="411"/>
        <v/>
      </c>
      <c r="BX95" s="46" t="str">
        <f t="shared" si="412"/>
        <v/>
      </c>
      <c r="BY95" s="46" t="str">
        <f t="shared" si="413"/>
        <v/>
      </c>
      <c r="BZ95" s="46" t="str">
        <f t="shared" si="414"/>
        <v/>
      </c>
      <c r="CA95" s="46" t="str">
        <f t="shared" si="415"/>
        <v xml:space="preserve"> </v>
      </c>
      <c r="CB95" s="45"/>
      <c r="CC95" s="19" t="str">
        <f t="shared" si="416"/>
        <v xml:space="preserve">       zero euro  </v>
      </c>
      <c r="CD95" s="47"/>
    </row>
    <row r="96" spans="1:82" ht="11.25" x14ac:dyDescent="0.2">
      <c r="A96" s="23" t="s">
        <v>337</v>
      </c>
      <c r="B96" s="72">
        <v>1</v>
      </c>
      <c r="C96" s="39">
        <v>4</v>
      </c>
      <c r="D96" s="39">
        <v>4</v>
      </c>
      <c r="E96" s="49">
        <f>IF(G96="","",MAX(E$9:E95)+1)</f>
        <v>65</v>
      </c>
      <c r="F96" s="73" t="s">
        <v>388</v>
      </c>
      <c r="G96" s="48" t="s">
        <v>374</v>
      </c>
      <c r="H96" s="43">
        <v>0</v>
      </c>
      <c r="I96" s="44" t="str">
        <f t="shared" si="358"/>
        <v xml:space="preserve"> 0,00</v>
      </c>
      <c r="J96" s="44" t="str">
        <f t="shared" si="359"/>
        <v>0</v>
      </c>
      <c r="K96" s="44" t="str">
        <f t="shared" si="360"/>
        <v>0</v>
      </c>
      <c r="L96" s="44" t="str">
        <f t="shared" si="361"/>
        <v>0</v>
      </c>
      <c r="M96" s="44" t="str">
        <f t="shared" si="362"/>
        <v>0</v>
      </c>
      <c r="N96" s="44" t="str">
        <f t="shared" si="363"/>
        <v>0</v>
      </c>
      <c r="O96" s="44" t="str">
        <f t="shared" si="364"/>
        <v>0</v>
      </c>
      <c r="P96" s="44" t="str">
        <f t="shared" si="365"/>
        <v>0</v>
      </c>
      <c r="Q96" s="44" t="str">
        <f t="shared" si="366"/>
        <v>0</v>
      </c>
      <c r="R96" s="44" t="str">
        <f t="shared" si="367"/>
        <v>0</v>
      </c>
      <c r="S96" s="44" t="s">
        <v>12</v>
      </c>
      <c r="T96" s="44" t="str">
        <f t="shared" si="368"/>
        <v>0</v>
      </c>
      <c r="U96" s="44" t="str">
        <f t="shared" si="369"/>
        <v>0</v>
      </c>
      <c r="V96" s="45"/>
      <c r="W96" s="46" t="str">
        <f t="shared" si="370"/>
        <v/>
      </c>
      <c r="X96" s="46" t="str">
        <f t="shared" si="371"/>
        <v/>
      </c>
      <c r="Y96" s="46" t="str">
        <f t="shared" si="372"/>
        <v/>
      </c>
      <c r="Z96" s="45"/>
      <c r="AA96" s="46" t="str">
        <f t="shared" si="373"/>
        <v/>
      </c>
      <c r="AB96" s="46" t="str">
        <f t="shared" si="374"/>
        <v/>
      </c>
      <c r="AC96" s="46" t="str">
        <f t="shared" si="375"/>
        <v xml:space="preserve"> </v>
      </c>
      <c r="AD96" s="45"/>
      <c r="AE96" s="46">
        <f t="shared" si="376"/>
        <v>0</v>
      </c>
      <c r="AF96" s="46" t="str">
        <f t="shared" si="377"/>
        <v/>
      </c>
      <c r="AG96" s="46" t="str">
        <f t="shared" si="378"/>
        <v/>
      </c>
      <c r="AH96" s="46" t="str">
        <f t="shared" si="379"/>
        <v/>
      </c>
      <c r="AI96" s="46" t="str">
        <f t="shared" si="380"/>
        <v/>
      </c>
      <c r="AJ96" s="46" t="str">
        <f t="shared" si="381"/>
        <v xml:space="preserve"> </v>
      </c>
      <c r="AK96" s="45"/>
      <c r="AL96" s="46" t="str">
        <f t="shared" si="382"/>
        <v/>
      </c>
      <c r="AM96" s="46" t="str">
        <f t="shared" si="383"/>
        <v/>
      </c>
      <c r="AN96" s="46" t="str">
        <f t="shared" si="384"/>
        <v xml:space="preserve"> </v>
      </c>
      <c r="AO96" s="45"/>
      <c r="AP96" s="46" t="str">
        <f t="shared" si="385"/>
        <v/>
      </c>
      <c r="AQ96" s="46" t="str">
        <f t="shared" si="386"/>
        <v/>
      </c>
      <c r="AR96" s="46" t="str">
        <f t="shared" si="387"/>
        <v xml:space="preserve"> </v>
      </c>
      <c r="AS96" s="45"/>
      <c r="AT96" s="46">
        <f t="shared" si="388"/>
        <v>0</v>
      </c>
      <c r="AU96" s="46" t="str">
        <f t="shared" si="389"/>
        <v/>
      </c>
      <c r="AV96" s="46" t="str">
        <f t="shared" si="390"/>
        <v/>
      </c>
      <c r="AW96" s="46" t="str">
        <f t="shared" si="391"/>
        <v/>
      </c>
      <c r="AX96" s="46" t="str">
        <f t="shared" si="392"/>
        <v/>
      </c>
      <c r="AY96" s="46" t="str">
        <f t="shared" si="393"/>
        <v xml:space="preserve"> </v>
      </c>
      <c r="AZ96" s="45"/>
      <c r="BA96" s="46" t="str">
        <f t="shared" si="394"/>
        <v/>
      </c>
      <c r="BB96" s="46" t="str">
        <f t="shared" si="395"/>
        <v/>
      </c>
      <c r="BC96" s="46" t="str">
        <f t="shared" si="396"/>
        <v xml:space="preserve"> </v>
      </c>
      <c r="BD96" s="45"/>
      <c r="BE96" s="46" t="str">
        <f t="shared" si="397"/>
        <v/>
      </c>
      <c r="BF96" s="46" t="str">
        <f t="shared" si="398"/>
        <v/>
      </c>
      <c r="BG96" s="46" t="str">
        <f t="shared" si="399"/>
        <v xml:space="preserve"> </v>
      </c>
      <c r="BH96" s="45"/>
      <c r="BI96" s="46">
        <f t="shared" si="400"/>
        <v>0</v>
      </c>
      <c r="BJ96" s="46" t="str">
        <f t="shared" si="401"/>
        <v/>
      </c>
      <c r="BK96" s="46" t="str">
        <f t="shared" si="402"/>
        <v/>
      </c>
      <c r="BL96" s="46" t="str">
        <f t="shared" si="403"/>
        <v/>
      </c>
      <c r="BM96" s="46" t="str">
        <f t="shared" si="404"/>
        <v/>
      </c>
      <c r="BN96" s="46" t="str">
        <f t="shared" si="405"/>
        <v>zero euro</v>
      </c>
      <c r="BO96" s="45"/>
      <c r="BP96" s="46" t="str">
        <f t="shared" si="406"/>
        <v/>
      </c>
      <c r="BQ96" s="45"/>
      <c r="BR96" s="46" t="str">
        <f t="shared" si="407"/>
        <v/>
      </c>
      <c r="BS96" s="46" t="str">
        <f t="shared" si="408"/>
        <v/>
      </c>
      <c r="BT96" s="46" t="str">
        <f t="shared" si="409"/>
        <v xml:space="preserve"> </v>
      </c>
      <c r="BU96" s="45"/>
      <c r="BV96" s="46">
        <f t="shared" si="410"/>
        <v>0</v>
      </c>
      <c r="BW96" s="46" t="str">
        <f t="shared" si="411"/>
        <v/>
      </c>
      <c r="BX96" s="46" t="str">
        <f t="shared" si="412"/>
        <v/>
      </c>
      <c r="BY96" s="46" t="str">
        <f t="shared" si="413"/>
        <v/>
      </c>
      <c r="BZ96" s="46" t="str">
        <f t="shared" si="414"/>
        <v/>
      </c>
      <c r="CA96" s="46" t="str">
        <f t="shared" si="415"/>
        <v xml:space="preserve"> </v>
      </c>
      <c r="CB96" s="45"/>
      <c r="CC96" s="19" t="str">
        <f t="shared" si="416"/>
        <v xml:space="preserve">       zero euro  </v>
      </c>
      <c r="CD96" s="47"/>
    </row>
    <row r="97" spans="1:82" ht="22.5" x14ac:dyDescent="0.2">
      <c r="A97" s="23" t="s">
        <v>337</v>
      </c>
      <c r="B97" s="72">
        <v>1</v>
      </c>
      <c r="C97" s="39">
        <v>4</v>
      </c>
      <c r="D97" s="39">
        <v>4</v>
      </c>
      <c r="E97" s="49">
        <f>IF(G97="","",MAX(E$9:E96)+1)</f>
        <v>66</v>
      </c>
      <c r="F97" s="73" t="s">
        <v>389</v>
      </c>
      <c r="G97" s="48" t="s">
        <v>374</v>
      </c>
      <c r="H97" s="43">
        <v>0</v>
      </c>
      <c r="I97" s="44" t="str">
        <f t="shared" si="358"/>
        <v xml:space="preserve"> 0,00</v>
      </c>
      <c r="J97" s="44" t="str">
        <f t="shared" si="359"/>
        <v>0</v>
      </c>
      <c r="K97" s="44" t="str">
        <f t="shared" si="360"/>
        <v>0</v>
      </c>
      <c r="L97" s="44" t="str">
        <f t="shared" si="361"/>
        <v>0</v>
      </c>
      <c r="M97" s="44" t="str">
        <f t="shared" si="362"/>
        <v>0</v>
      </c>
      <c r="N97" s="44" t="str">
        <f t="shared" si="363"/>
        <v>0</v>
      </c>
      <c r="O97" s="44" t="str">
        <f t="shared" si="364"/>
        <v>0</v>
      </c>
      <c r="P97" s="44" t="str">
        <f t="shared" si="365"/>
        <v>0</v>
      </c>
      <c r="Q97" s="44" t="str">
        <f t="shared" si="366"/>
        <v>0</v>
      </c>
      <c r="R97" s="44" t="str">
        <f t="shared" si="367"/>
        <v>0</v>
      </c>
      <c r="S97" s="44" t="s">
        <v>12</v>
      </c>
      <c r="T97" s="44" t="str">
        <f t="shared" si="368"/>
        <v>0</v>
      </c>
      <c r="U97" s="44" t="str">
        <f t="shared" si="369"/>
        <v>0</v>
      </c>
      <c r="V97" s="45"/>
      <c r="W97" s="46" t="str">
        <f t="shared" si="370"/>
        <v/>
      </c>
      <c r="X97" s="46" t="str">
        <f t="shared" si="371"/>
        <v/>
      </c>
      <c r="Y97" s="46" t="str">
        <f t="shared" si="372"/>
        <v/>
      </c>
      <c r="Z97" s="45"/>
      <c r="AA97" s="46" t="str">
        <f t="shared" si="373"/>
        <v/>
      </c>
      <c r="AB97" s="46" t="str">
        <f t="shared" si="374"/>
        <v/>
      </c>
      <c r="AC97" s="46" t="str">
        <f t="shared" si="375"/>
        <v xml:space="preserve"> </v>
      </c>
      <c r="AD97" s="45"/>
      <c r="AE97" s="46">
        <f t="shared" si="376"/>
        <v>0</v>
      </c>
      <c r="AF97" s="46" t="str">
        <f t="shared" si="377"/>
        <v/>
      </c>
      <c r="AG97" s="46" t="str">
        <f t="shared" si="378"/>
        <v/>
      </c>
      <c r="AH97" s="46" t="str">
        <f t="shared" si="379"/>
        <v/>
      </c>
      <c r="AI97" s="46" t="str">
        <f t="shared" si="380"/>
        <v/>
      </c>
      <c r="AJ97" s="46" t="str">
        <f t="shared" si="381"/>
        <v xml:space="preserve"> </v>
      </c>
      <c r="AK97" s="45"/>
      <c r="AL97" s="46" t="str">
        <f t="shared" si="382"/>
        <v/>
      </c>
      <c r="AM97" s="46" t="str">
        <f t="shared" si="383"/>
        <v/>
      </c>
      <c r="AN97" s="46" t="str">
        <f t="shared" si="384"/>
        <v xml:space="preserve"> </v>
      </c>
      <c r="AO97" s="45"/>
      <c r="AP97" s="46" t="str">
        <f t="shared" si="385"/>
        <v/>
      </c>
      <c r="AQ97" s="46" t="str">
        <f t="shared" si="386"/>
        <v/>
      </c>
      <c r="AR97" s="46" t="str">
        <f t="shared" si="387"/>
        <v xml:space="preserve"> </v>
      </c>
      <c r="AS97" s="45"/>
      <c r="AT97" s="46">
        <f t="shared" si="388"/>
        <v>0</v>
      </c>
      <c r="AU97" s="46" t="str">
        <f t="shared" si="389"/>
        <v/>
      </c>
      <c r="AV97" s="46" t="str">
        <f t="shared" si="390"/>
        <v/>
      </c>
      <c r="AW97" s="46" t="str">
        <f t="shared" si="391"/>
        <v/>
      </c>
      <c r="AX97" s="46" t="str">
        <f t="shared" si="392"/>
        <v/>
      </c>
      <c r="AY97" s="46" t="str">
        <f t="shared" si="393"/>
        <v xml:space="preserve"> </v>
      </c>
      <c r="AZ97" s="45"/>
      <c r="BA97" s="46" t="str">
        <f t="shared" si="394"/>
        <v/>
      </c>
      <c r="BB97" s="46" t="str">
        <f t="shared" si="395"/>
        <v/>
      </c>
      <c r="BC97" s="46" t="str">
        <f t="shared" si="396"/>
        <v xml:space="preserve"> </v>
      </c>
      <c r="BD97" s="45"/>
      <c r="BE97" s="46" t="str">
        <f t="shared" si="397"/>
        <v/>
      </c>
      <c r="BF97" s="46" t="str">
        <f t="shared" si="398"/>
        <v/>
      </c>
      <c r="BG97" s="46" t="str">
        <f t="shared" si="399"/>
        <v xml:space="preserve"> </v>
      </c>
      <c r="BH97" s="45"/>
      <c r="BI97" s="46">
        <f t="shared" si="400"/>
        <v>0</v>
      </c>
      <c r="BJ97" s="46" t="str">
        <f t="shared" si="401"/>
        <v/>
      </c>
      <c r="BK97" s="46" t="str">
        <f t="shared" si="402"/>
        <v/>
      </c>
      <c r="BL97" s="46" t="str">
        <f t="shared" si="403"/>
        <v/>
      </c>
      <c r="BM97" s="46" t="str">
        <f t="shared" si="404"/>
        <v/>
      </c>
      <c r="BN97" s="46" t="str">
        <f t="shared" si="405"/>
        <v>zero euro</v>
      </c>
      <c r="BO97" s="45"/>
      <c r="BP97" s="46" t="str">
        <f t="shared" si="406"/>
        <v/>
      </c>
      <c r="BQ97" s="45"/>
      <c r="BR97" s="46" t="str">
        <f t="shared" si="407"/>
        <v/>
      </c>
      <c r="BS97" s="46" t="str">
        <f t="shared" si="408"/>
        <v/>
      </c>
      <c r="BT97" s="46" t="str">
        <f t="shared" si="409"/>
        <v xml:space="preserve"> </v>
      </c>
      <c r="BU97" s="45"/>
      <c r="BV97" s="46">
        <f t="shared" si="410"/>
        <v>0</v>
      </c>
      <c r="BW97" s="46" t="str">
        <f t="shared" si="411"/>
        <v/>
      </c>
      <c r="BX97" s="46" t="str">
        <f t="shared" si="412"/>
        <v/>
      </c>
      <c r="BY97" s="46" t="str">
        <f t="shared" si="413"/>
        <v/>
      </c>
      <c r="BZ97" s="46" t="str">
        <f t="shared" si="414"/>
        <v/>
      </c>
      <c r="CA97" s="46" t="str">
        <f t="shared" si="415"/>
        <v xml:space="preserve"> </v>
      </c>
      <c r="CB97" s="45"/>
      <c r="CC97" s="19" t="str">
        <f t="shared" si="416"/>
        <v xml:space="preserve">       zero euro  </v>
      </c>
      <c r="CD97" s="47"/>
    </row>
    <row r="98" spans="1:82" ht="22.5" x14ac:dyDescent="0.2">
      <c r="A98" s="23" t="s">
        <v>337</v>
      </c>
      <c r="B98" s="72">
        <v>1</v>
      </c>
      <c r="C98" s="39">
        <v>4</v>
      </c>
      <c r="D98" s="39">
        <v>4</v>
      </c>
      <c r="E98" s="49">
        <f>IF(G98="","",MAX(E$9:E97)+1)</f>
        <v>67</v>
      </c>
      <c r="F98" s="73" t="s">
        <v>390</v>
      </c>
      <c r="G98" s="48" t="s">
        <v>374</v>
      </c>
      <c r="H98" s="43">
        <v>0</v>
      </c>
      <c r="I98" s="44" t="str">
        <f t="shared" si="358"/>
        <v xml:space="preserve"> 0,00</v>
      </c>
      <c r="J98" s="44" t="str">
        <f t="shared" si="359"/>
        <v>0</v>
      </c>
      <c r="K98" s="44" t="str">
        <f t="shared" si="360"/>
        <v>0</v>
      </c>
      <c r="L98" s="44" t="str">
        <f t="shared" si="361"/>
        <v>0</v>
      </c>
      <c r="M98" s="44" t="str">
        <f t="shared" si="362"/>
        <v>0</v>
      </c>
      <c r="N98" s="44" t="str">
        <f t="shared" si="363"/>
        <v>0</v>
      </c>
      <c r="O98" s="44" t="str">
        <f t="shared" si="364"/>
        <v>0</v>
      </c>
      <c r="P98" s="44" t="str">
        <f t="shared" si="365"/>
        <v>0</v>
      </c>
      <c r="Q98" s="44" t="str">
        <f t="shared" si="366"/>
        <v>0</v>
      </c>
      <c r="R98" s="44" t="str">
        <f t="shared" si="367"/>
        <v>0</v>
      </c>
      <c r="S98" s="44" t="s">
        <v>12</v>
      </c>
      <c r="T98" s="44" t="str">
        <f t="shared" si="368"/>
        <v>0</v>
      </c>
      <c r="U98" s="44" t="str">
        <f t="shared" si="369"/>
        <v>0</v>
      </c>
      <c r="V98" s="45"/>
      <c r="W98" s="46" t="str">
        <f t="shared" si="370"/>
        <v/>
      </c>
      <c r="X98" s="46" t="str">
        <f t="shared" si="371"/>
        <v/>
      </c>
      <c r="Y98" s="46" t="str">
        <f t="shared" si="372"/>
        <v/>
      </c>
      <c r="Z98" s="45"/>
      <c r="AA98" s="46" t="str">
        <f t="shared" si="373"/>
        <v/>
      </c>
      <c r="AB98" s="46" t="str">
        <f t="shared" si="374"/>
        <v/>
      </c>
      <c r="AC98" s="46" t="str">
        <f t="shared" si="375"/>
        <v xml:space="preserve"> </v>
      </c>
      <c r="AD98" s="45"/>
      <c r="AE98" s="46">
        <f t="shared" si="376"/>
        <v>0</v>
      </c>
      <c r="AF98" s="46" t="str">
        <f t="shared" si="377"/>
        <v/>
      </c>
      <c r="AG98" s="46" t="str">
        <f t="shared" si="378"/>
        <v/>
      </c>
      <c r="AH98" s="46" t="str">
        <f t="shared" si="379"/>
        <v/>
      </c>
      <c r="AI98" s="46" t="str">
        <f t="shared" si="380"/>
        <v/>
      </c>
      <c r="AJ98" s="46" t="str">
        <f t="shared" si="381"/>
        <v xml:space="preserve"> </v>
      </c>
      <c r="AK98" s="45"/>
      <c r="AL98" s="46" t="str">
        <f t="shared" si="382"/>
        <v/>
      </c>
      <c r="AM98" s="46" t="str">
        <f t="shared" si="383"/>
        <v/>
      </c>
      <c r="AN98" s="46" t="str">
        <f t="shared" si="384"/>
        <v xml:space="preserve"> </v>
      </c>
      <c r="AO98" s="45"/>
      <c r="AP98" s="46" t="str">
        <f t="shared" si="385"/>
        <v/>
      </c>
      <c r="AQ98" s="46" t="str">
        <f t="shared" si="386"/>
        <v/>
      </c>
      <c r="AR98" s="46" t="str">
        <f t="shared" si="387"/>
        <v xml:space="preserve"> </v>
      </c>
      <c r="AS98" s="45"/>
      <c r="AT98" s="46">
        <f t="shared" si="388"/>
        <v>0</v>
      </c>
      <c r="AU98" s="46" t="str">
        <f t="shared" si="389"/>
        <v/>
      </c>
      <c r="AV98" s="46" t="str">
        <f t="shared" si="390"/>
        <v/>
      </c>
      <c r="AW98" s="46" t="str">
        <f t="shared" si="391"/>
        <v/>
      </c>
      <c r="AX98" s="46" t="str">
        <f t="shared" si="392"/>
        <v/>
      </c>
      <c r="AY98" s="46" t="str">
        <f t="shared" si="393"/>
        <v xml:space="preserve"> </v>
      </c>
      <c r="AZ98" s="45"/>
      <c r="BA98" s="46" t="str">
        <f t="shared" si="394"/>
        <v/>
      </c>
      <c r="BB98" s="46" t="str">
        <f t="shared" si="395"/>
        <v/>
      </c>
      <c r="BC98" s="46" t="str">
        <f t="shared" si="396"/>
        <v xml:space="preserve"> </v>
      </c>
      <c r="BD98" s="45"/>
      <c r="BE98" s="46" t="str">
        <f t="shared" si="397"/>
        <v/>
      </c>
      <c r="BF98" s="46" t="str">
        <f t="shared" si="398"/>
        <v/>
      </c>
      <c r="BG98" s="46" t="str">
        <f t="shared" si="399"/>
        <v xml:space="preserve"> </v>
      </c>
      <c r="BH98" s="45"/>
      <c r="BI98" s="46">
        <f t="shared" si="400"/>
        <v>0</v>
      </c>
      <c r="BJ98" s="46" t="str">
        <f t="shared" si="401"/>
        <v/>
      </c>
      <c r="BK98" s="46" t="str">
        <f t="shared" si="402"/>
        <v/>
      </c>
      <c r="BL98" s="46" t="str">
        <f t="shared" si="403"/>
        <v/>
      </c>
      <c r="BM98" s="46" t="str">
        <f t="shared" si="404"/>
        <v/>
      </c>
      <c r="BN98" s="46" t="str">
        <f t="shared" si="405"/>
        <v>zero euro</v>
      </c>
      <c r="BO98" s="45"/>
      <c r="BP98" s="46" t="str">
        <f t="shared" si="406"/>
        <v/>
      </c>
      <c r="BQ98" s="45"/>
      <c r="BR98" s="46" t="str">
        <f t="shared" si="407"/>
        <v/>
      </c>
      <c r="BS98" s="46" t="str">
        <f t="shared" si="408"/>
        <v/>
      </c>
      <c r="BT98" s="46" t="str">
        <f t="shared" si="409"/>
        <v xml:space="preserve"> </v>
      </c>
      <c r="BU98" s="45"/>
      <c r="BV98" s="46">
        <f t="shared" si="410"/>
        <v>0</v>
      </c>
      <c r="BW98" s="46" t="str">
        <f t="shared" si="411"/>
        <v/>
      </c>
      <c r="BX98" s="46" t="str">
        <f t="shared" si="412"/>
        <v/>
      </c>
      <c r="BY98" s="46" t="str">
        <f t="shared" si="413"/>
        <v/>
      </c>
      <c r="BZ98" s="46" t="str">
        <f t="shared" si="414"/>
        <v/>
      </c>
      <c r="CA98" s="46" t="str">
        <f t="shared" si="415"/>
        <v xml:space="preserve"> </v>
      </c>
      <c r="CB98" s="45"/>
      <c r="CC98" s="19" t="str">
        <f t="shared" si="416"/>
        <v xml:space="preserve">       zero euro  </v>
      </c>
      <c r="CD98" s="47"/>
    </row>
    <row r="99" spans="1:82" ht="22.5" x14ac:dyDescent="0.2">
      <c r="A99" s="23" t="s">
        <v>337</v>
      </c>
      <c r="B99" s="72">
        <v>1</v>
      </c>
      <c r="C99" s="39">
        <v>4</v>
      </c>
      <c r="D99" s="39">
        <v>4</v>
      </c>
      <c r="E99" s="49">
        <f>IF(G99="","",MAX(E$9:E98)+1)</f>
        <v>68</v>
      </c>
      <c r="F99" s="73" t="s">
        <v>391</v>
      </c>
      <c r="G99" s="48" t="s">
        <v>374</v>
      </c>
      <c r="H99" s="43">
        <v>0</v>
      </c>
      <c r="I99" s="44" t="str">
        <f t="shared" si="358"/>
        <v xml:space="preserve"> 0,00</v>
      </c>
      <c r="J99" s="44" t="str">
        <f t="shared" si="359"/>
        <v>0</v>
      </c>
      <c r="K99" s="44" t="str">
        <f t="shared" si="360"/>
        <v>0</v>
      </c>
      <c r="L99" s="44" t="str">
        <f t="shared" si="361"/>
        <v>0</v>
      </c>
      <c r="M99" s="44" t="str">
        <f t="shared" si="362"/>
        <v>0</v>
      </c>
      <c r="N99" s="44" t="str">
        <f t="shared" si="363"/>
        <v>0</v>
      </c>
      <c r="O99" s="44" t="str">
        <f t="shared" si="364"/>
        <v>0</v>
      </c>
      <c r="P99" s="44" t="str">
        <f t="shared" si="365"/>
        <v>0</v>
      </c>
      <c r="Q99" s="44" t="str">
        <f t="shared" si="366"/>
        <v>0</v>
      </c>
      <c r="R99" s="44" t="str">
        <f t="shared" si="367"/>
        <v>0</v>
      </c>
      <c r="S99" s="44" t="s">
        <v>12</v>
      </c>
      <c r="T99" s="44" t="str">
        <f t="shared" si="368"/>
        <v>0</v>
      </c>
      <c r="U99" s="44" t="str">
        <f t="shared" si="369"/>
        <v>0</v>
      </c>
      <c r="V99" s="45"/>
      <c r="W99" s="46" t="str">
        <f t="shared" si="370"/>
        <v/>
      </c>
      <c r="X99" s="46" t="str">
        <f t="shared" si="371"/>
        <v/>
      </c>
      <c r="Y99" s="46" t="str">
        <f t="shared" si="372"/>
        <v/>
      </c>
      <c r="Z99" s="45"/>
      <c r="AA99" s="46" t="str">
        <f t="shared" si="373"/>
        <v/>
      </c>
      <c r="AB99" s="46" t="str">
        <f t="shared" si="374"/>
        <v/>
      </c>
      <c r="AC99" s="46" t="str">
        <f t="shared" si="375"/>
        <v xml:space="preserve"> </v>
      </c>
      <c r="AD99" s="45"/>
      <c r="AE99" s="46">
        <f t="shared" si="376"/>
        <v>0</v>
      </c>
      <c r="AF99" s="46" t="str">
        <f t="shared" si="377"/>
        <v/>
      </c>
      <c r="AG99" s="46" t="str">
        <f t="shared" si="378"/>
        <v/>
      </c>
      <c r="AH99" s="46" t="str">
        <f t="shared" si="379"/>
        <v/>
      </c>
      <c r="AI99" s="46" t="str">
        <f t="shared" si="380"/>
        <v/>
      </c>
      <c r="AJ99" s="46" t="str">
        <f t="shared" si="381"/>
        <v xml:space="preserve"> </v>
      </c>
      <c r="AK99" s="45"/>
      <c r="AL99" s="46" t="str">
        <f t="shared" si="382"/>
        <v/>
      </c>
      <c r="AM99" s="46" t="str">
        <f t="shared" si="383"/>
        <v/>
      </c>
      <c r="AN99" s="46" t="str">
        <f t="shared" si="384"/>
        <v xml:space="preserve"> </v>
      </c>
      <c r="AO99" s="45"/>
      <c r="AP99" s="46" t="str">
        <f t="shared" si="385"/>
        <v/>
      </c>
      <c r="AQ99" s="46" t="str">
        <f t="shared" si="386"/>
        <v/>
      </c>
      <c r="AR99" s="46" t="str">
        <f t="shared" si="387"/>
        <v xml:space="preserve"> </v>
      </c>
      <c r="AS99" s="45"/>
      <c r="AT99" s="46">
        <f t="shared" si="388"/>
        <v>0</v>
      </c>
      <c r="AU99" s="46" t="str">
        <f t="shared" si="389"/>
        <v/>
      </c>
      <c r="AV99" s="46" t="str">
        <f t="shared" si="390"/>
        <v/>
      </c>
      <c r="AW99" s="46" t="str">
        <f t="shared" si="391"/>
        <v/>
      </c>
      <c r="AX99" s="46" t="str">
        <f t="shared" si="392"/>
        <v/>
      </c>
      <c r="AY99" s="46" t="str">
        <f t="shared" si="393"/>
        <v xml:space="preserve"> </v>
      </c>
      <c r="AZ99" s="45"/>
      <c r="BA99" s="46" t="str">
        <f t="shared" si="394"/>
        <v/>
      </c>
      <c r="BB99" s="46" t="str">
        <f t="shared" si="395"/>
        <v/>
      </c>
      <c r="BC99" s="46" t="str">
        <f t="shared" si="396"/>
        <v xml:space="preserve"> </v>
      </c>
      <c r="BD99" s="45"/>
      <c r="BE99" s="46" t="str">
        <f t="shared" si="397"/>
        <v/>
      </c>
      <c r="BF99" s="46" t="str">
        <f t="shared" si="398"/>
        <v/>
      </c>
      <c r="BG99" s="46" t="str">
        <f t="shared" si="399"/>
        <v xml:space="preserve"> </v>
      </c>
      <c r="BH99" s="45"/>
      <c r="BI99" s="46">
        <f t="shared" si="400"/>
        <v>0</v>
      </c>
      <c r="BJ99" s="46" t="str">
        <f t="shared" si="401"/>
        <v/>
      </c>
      <c r="BK99" s="46" t="str">
        <f t="shared" si="402"/>
        <v/>
      </c>
      <c r="BL99" s="46" t="str">
        <f t="shared" si="403"/>
        <v/>
      </c>
      <c r="BM99" s="46" t="str">
        <f t="shared" si="404"/>
        <v/>
      </c>
      <c r="BN99" s="46" t="str">
        <f t="shared" si="405"/>
        <v>zero euro</v>
      </c>
      <c r="BO99" s="45"/>
      <c r="BP99" s="46" t="str">
        <f t="shared" si="406"/>
        <v/>
      </c>
      <c r="BQ99" s="45"/>
      <c r="BR99" s="46" t="str">
        <f t="shared" si="407"/>
        <v/>
      </c>
      <c r="BS99" s="46" t="str">
        <f t="shared" si="408"/>
        <v/>
      </c>
      <c r="BT99" s="46" t="str">
        <f t="shared" si="409"/>
        <v xml:space="preserve"> </v>
      </c>
      <c r="BU99" s="45"/>
      <c r="BV99" s="46">
        <f t="shared" si="410"/>
        <v>0</v>
      </c>
      <c r="BW99" s="46" t="str">
        <f t="shared" si="411"/>
        <v/>
      </c>
      <c r="BX99" s="46" t="str">
        <f t="shared" si="412"/>
        <v/>
      </c>
      <c r="BY99" s="46" t="str">
        <f t="shared" si="413"/>
        <v/>
      </c>
      <c r="BZ99" s="46" t="str">
        <f t="shared" si="414"/>
        <v/>
      </c>
      <c r="CA99" s="46" t="str">
        <f t="shared" si="415"/>
        <v xml:space="preserve"> </v>
      </c>
      <c r="CB99" s="45"/>
      <c r="CC99" s="19" t="str">
        <f t="shared" si="416"/>
        <v xml:space="preserve">       zero euro  </v>
      </c>
      <c r="CD99" s="47"/>
    </row>
    <row r="100" spans="1:82" ht="15" customHeight="1" x14ac:dyDescent="0.2">
      <c r="A100" s="23" t="s">
        <v>337</v>
      </c>
      <c r="B100" s="70">
        <v>1</v>
      </c>
      <c r="C100" s="34">
        <v>4</v>
      </c>
      <c r="D100" s="34">
        <v>5</v>
      </c>
      <c r="E100" s="35" t="str">
        <f>IF(G100="","",MAX(E$9:E99)+1)</f>
        <v/>
      </c>
      <c r="F100" s="71" t="s">
        <v>392</v>
      </c>
      <c r="G100" s="37"/>
      <c r="H100" s="38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59"/>
      <c r="CD100" s="59"/>
    </row>
    <row r="101" spans="1:82" ht="11.25" x14ac:dyDescent="0.2">
      <c r="A101" s="23" t="s">
        <v>337</v>
      </c>
      <c r="B101" s="72">
        <v>1</v>
      </c>
      <c r="C101" s="39">
        <v>4</v>
      </c>
      <c r="D101" s="39">
        <v>5</v>
      </c>
      <c r="E101" s="49">
        <f>IF(G101="","",MAX(E$9:E100)+1)</f>
        <v>69</v>
      </c>
      <c r="F101" s="73" t="s">
        <v>393</v>
      </c>
      <c r="G101" s="48" t="s">
        <v>374</v>
      </c>
      <c r="H101" s="43">
        <v>0</v>
      </c>
      <c r="I101" s="44" t="str">
        <f t="shared" si="358"/>
        <v xml:space="preserve"> 0,00</v>
      </c>
      <c r="J101" s="44" t="str">
        <f t="shared" si="359"/>
        <v>0</v>
      </c>
      <c r="K101" s="44" t="str">
        <f t="shared" si="360"/>
        <v>0</v>
      </c>
      <c r="L101" s="44" t="str">
        <f t="shared" si="361"/>
        <v>0</v>
      </c>
      <c r="M101" s="44" t="str">
        <f t="shared" si="362"/>
        <v>0</v>
      </c>
      <c r="N101" s="44" t="str">
        <f t="shared" si="363"/>
        <v>0</v>
      </c>
      <c r="O101" s="44" t="str">
        <f t="shared" si="364"/>
        <v>0</v>
      </c>
      <c r="P101" s="44" t="str">
        <f t="shared" si="365"/>
        <v>0</v>
      </c>
      <c r="Q101" s="44" t="str">
        <f t="shared" si="366"/>
        <v>0</v>
      </c>
      <c r="R101" s="44" t="str">
        <f t="shared" si="367"/>
        <v>0</v>
      </c>
      <c r="S101" s="44" t="s">
        <v>12</v>
      </c>
      <c r="T101" s="44" t="str">
        <f t="shared" si="368"/>
        <v>0</v>
      </c>
      <c r="U101" s="44" t="str">
        <f t="shared" si="369"/>
        <v>0</v>
      </c>
      <c r="V101" s="45"/>
      <c r="W101" s="46" t="str">
        <f t="shared" si="370"/>
        <v/>
      </c>
      <c r="X101" s="46" t="str">
        <f t="shared" si="371"/>
        <v/>
      </c>
      <c r="Y101" s="46" t="str">
        <f t="shared" si="372"/>
        <v/>
      </c>
      <c r="Z101" s="45"/>
      <c r="AA101" s="46" t="str">
        <f t="shared" si="373"/>
        <v/>
      </c>
      <c r="AB101" s="46" t="str">
        <f t="shared" si="374"/>
        <v/>
      </c>
      <c r="AC101" s="46" t="str">
        <f t="shared" si="375"/>
        <v xml:space="preserve"> </v>
      </c>
      <c r="AD101" s="45"/>
      <c r="AE101" s="46">
        <f t="shared" si="376"/>
        <v>0</v>
      </c>
      <c r="AF101" s="46" t="str">
        <f t="shared" si="377"/>
        <v/>
      </c>
      <c r="AG101" s="46" t="str">
        <f t="shared" si="378"/>
        <v/>
      </c>
      <c r="AH101" s="46" t="str">
        <f t="shared" si="379"/>
        <v/>
      </c>
      <c r="AI101" s="46" t="str">
        <f t="shared" si="380"/>
        <v/>
      </c>
      <c r="AJ101" s="46" t="str">
        <f t="shared" si="381"/>
        <v xml:space="preserve"> </v>
      </c>
      <c r="AK101" s="45"/>
      <c r="AL101" s="46" t="str">
        <f t="shared" si="382"/>
        <v/>
      </c>
      <c r="AM101" s="46" t="str">
        <f t="shared" si="383"/>
        <v/>
      </c>
      <c r="AN101" s="46" t="str">
        <f t="shared" si="384"/>
        <v xml:space="preserve"> </v>
      </c>
      <c r="AO101" s="45"/>
      <c r="AP101" s="46" t="str">
        <f t="shared" si="385"/>
        <v/>
      </c>
      <c r="AQ101" s="46" t="str">
        <f t="shared" si="386"/>
        <v/>
      </c>
      <c r="AR101" s="46" t="str">
        <f t="shared" si="387"/>
        <v xml:space="preserve"> </v>
      </c>
      <c r="AS101" s="45"/>
      <c r="AT101" s="46">
        <f t="shared" si="388"/>
        <v>0</v>
      </c>
      <c r="AU101" s="46" t="str">
        <f t="shared" si="389"/>
        <v/>
      </c>
      <c r="AV101" s="46" t="str">
        <f t="shared" si="390"/>
        <v/>
      </c>
      <c r="AW101" s="46" t="str">
        <f t="shared" si="391"/>
        <v/>
      </c>
      <c r="AX101" s="46" t="str">
        <f t="shared" si="392"/>
        <v/>
      </c>
      <c r="AY101" s="46" t="str">
        <f t="shared" si="393"/>
        <v xml:space="preserve"> </v>
      </c>
      <c r="AZ101" s="45"/>
      <c r="BA101" s="46" t="str">
        <f t="shared" si="394"/>
        <v/>
      </c>
      <c r="BB101" s="46" t="str">
        <f t="shared" si="395"/>
        <v/>
      </c>
      <c r="BC101" s="46" t="str">
        <f t="shared" si="396"/>
        <v xml:space="preserve"> </v>
      </c>
      <c r="BD101" s="45"/>
      <c r="BE101" s="46" t="str">
        <f t="shared" si="397"/>
        <v/>
      </c>
      <c r="BF101" s="46" t="str">
        <f t="shared" si="398"/>
        <v/>
      </c>
      <c r="BG101" s="46" t="str">
        <f t="shared" si="399"/>
        <v xml:space="preserve"> </v>
      </c>
      <c r="BH101" s="45"/>
      <c r="BI101" s="46">
        <f t="shared" si="400"/>
        <v>0</v>
      </c>
      <c r="BJ101" s="46" t="str">
        <f t="shared" si="401"/>
        <v/>
      </c>
      <c r="BK101" s="46" t="str">
        <f t="shared" si="402"/>
        <v/>
      </c>
      <c r="BL101" s="46" t="str">
        <f t="shared" si="403"/>
        <v/>
      </c>
      <c r="BM101" s="46" t="str">
        <f t="shared" si="404"/>
        <v/>
      </c>
      <c r="BN101" s="46" t="str">
        <f t="shared" si="405"/>
        <v>zero euro</v>
      </c>
      <c r="BO101" s="45"/>
      <c r="BP101" s="46" t="str">
        <f t="shared" si="406"/>
        <v/>
      </c>
      <c r="BQ101" s="45"/>
      <c r="BR101" s="46" t="str">
        <f t="shared" si="407"/>
        <v/>
      </c>
      <c r="BS101" s="46" t="str">
        <f t="shared" si="408"/>
        <v/>
      </c>
      <c r="BT101" s="46" t="str">
        <f t="shared" si="409"/>
        <v xml:space="preserve"> </v>
      </c>
      <c r="BU101" s="45"/>
      <c r="BV101" s="46">
        <f t="shared" si="410"/>
        <v>0</v>
      </c>
      <c r="BW101" s="46" t="str">
        <f t="shared" si="411"/>
        <v/>
      </c>
      <c r="BX101" s="46" t="str">
        <f t="shared" si="412"/>
        <v/>
      </c>
      <c r="BY101" s="46" t="str">
        <f t="shared" si="413"/>
        <v/>
      </c>
      <c r="BZ101" s="46" t="str">
        <f t="shared" si="414"/>
        <v/>
      </c>
      <c r="CA101" s="46" t="str">
        <f t="shared" si="415"/>
        <v xml:space="preserve"> </v>
      </c>
      <c r="CB101" s="45"/>
      <c r="CC101" s="19" t="str">
        <f t="shared" si="416"/>
        <v xml:space="preserve">       zero euro  </v>
      </c>
      <c r="CD101" s="47"/>
    </row>
    <row r="102" spans="1:82" ht="11.25" x14ac:dyDescent="0.2">
      <c r="A102" s="23" t="s">
        <v>337</v>
      </c>
      <c r="B102" s="72">
        <v>1</v>
      </c>
      <c r="C102" s="39">
        <v>4</v>
      </c>
      <c r="D102" s="39">
        <v>5</v>
      </c>
      <c r="E102" s="49">
        <f>IF(G102="","",MAX(E$9:E101)+1)</f>
        <v>70</v>
      </c>
      <c r="F102" s="73" t="s">
        <v>394</v>
      </c>
      <c r="G102" s="48" t="s">
        <v>374</v>
      </c>
      <c r="H102" s="43">
        <v>0</v>
      </c>
      <c r="I102" s="44" t="str">
        <f t="shared" si="358"/>
        <v xml:space="preserve"> 0,00</v>
      </c>
      <c r="J102" s="44" t="str">
        <f t="shared" si="359"/>
        <v>0</v>
      </c>
      <c r="K102" s="44" t="str">
        <f t="shared" si="360"/>
        <v>0</v>
      </c>
      <c r="L102" s="44" t="str">
        <f t="shared" si="361"/>
        <v>0</v>
      </c>
      <c r="M102" s="44" t="str">
        <f t="shared" si="362"/>
        <v>0</v>
      </c>
      <c r="N102" s="44" t="str">
        <f t="shared" si="363"/>
        <v>0</v>
      </c>
      <c r="O102" s="44" t="str">
        <f t="shared" si="364"/>
        <v>0</v>
      </c>
      <c r="P102" s="44" t="str">
        <f t="shared" si="365"/>
        <v>0</v>
      </c>
      <c r="Q102" s="44" t="str">
        <f t="shared" si="366"/>
        <v>0</v>
      </c>
      <c r="R102" s="44" t="str">
        <f t="shared" si="367"/>
        <v>0</v>
      </c>
      <c r="S102" s="44" t="s">
        <v>12</v>
      </c>
      <c r="T102" s="44" t="str">
        <f t="shared" si="368"/>
        <v>0</v>
      </c>
      <c r="U102" s="44" t="str">
        <f t="shared" si="369"/>
        <v>0</v>
      </c>
      <c r="V102" s="45"/>
      <c r="W102" s="46" t="str">
        <f t="shared" si="370"/>
        <v/>
      </c>
      <c r="X102" s="46" t="str">
        <f t="shared" si="371"/>
        <v/>
      </c>
      <c r="Y102" s="46" t="str">
        <f t="shared" si="372"/>
        <v/>
      </c>
      <c r="Z102" s="45"/>
      <c r="AA102" s="46" t="str">
        <f t="shared" si="373"/>
        <v/>
      </c>
      <c r="AB102" s="46" t="str">
        <f t="shared" si="374"/>
        <v/>
      </c>
      <c r="AC102" s="46" t="str">
        <f t="shared" si="375"/>
        <v xml:space="preserve"> </v>
      </c>
      <c r="AD102" s="45"/>
      <c r="AE102" s="46">
        <f t="shared" si="376"/>
        <v>0</v>
      </c>
      <c r="AF102" s="46" t="str">
        <f t="shared" si="377"/>
        <v/>
      </c>
      <c r="AG102" s="46" t="str">
        <f t="shared" si="378"/>
        <v/>
      </c>
      <c r="AH102" s="46" t="str">
        <f t="shared" si="379"/>
        <v/>
      </c>
      <c r="AI102" s="46" t="str">
        <f t="shared" si="380"/>
        <v/>
      </c>
      <c r="AJ102" s="46" t="str">
        <f t="shared" si="381"/>
        <v xml:space="preserve"> </v>
      </c>
      <c r="AK102" s="45"/>
      <c r="AL102" s="46" t="str">
        <f t="shared" si="382"/>
        <v/>
      </c>
      <c r="AM102" s="46" t="str">
        <f t="shared" si="383"/>
        <v/>
      </c>
      <c r="AN102" s="46" t="str">
        <f t="shared" si="384"/>
        <v xml:space="preserve"> </v>
      </c>
      <c r="AO102" s="45"/>
      <c r="AP102" s="46" t="str">
        <f t="shared" si="385"/>
        <v/>
      </c>
      <c r="AQ102" s="46" t="str">
        <f t="shared" si="386"/>
        <v/>
      </c>
      <c r="AR102" s="46" t="str">
        <f t="shared" si="387"/>
        <v xml:space="preserve"> </v>
      </c>
      <c r="AS102" s="45"/>
      <c r="AT102" s="46">
        <f t="shared" si="388"/>
        <v>0</v>
      </c>
      <c r="AU102" s="46" t="str">
        <f t="shared" si="389"/>
        <v/>
      </c>
      <c r="AV102" s="46" t="str">
        <f t="shared" si="390"/>
        <v/>
      </c>
      <c r="AW102" s="46" t="str">
        <f t="shared" si="391"/>
        <v/>
      </c>
      <c r="AX102" s="46" t="str">
        <f t="shared" si="392"/>
        <v/>
      </c>
      <c r="AY102" s="46" t="str">
        <f t="shared" si="393"/>
        <v xml:space="preserve"> </v>
      </c>
      <c r="AZ102" s="45"/>
      <c r="BA102" s="46" t="str">
        <f t="shared" si="394"/>
        <v/>
      </c>
      <c r="BB102" s="46" t="str">
        <f t="shared" si="395"/>
        <v/>
      </c>
      <c r="BC102" s="46" t="str">
        <f t="shared" si="396"/>
        <v xml:space="preserve"> </v>
      </c>
      <c r="BD102" s="45"/>
      <c r="BE102" s="46" t="str">
        <f t="shared" si="397"/>
        <v/>
      </c>
      <c r="BF102" s="46" t="str">
        <f t="shared" si="398"/>
        <v/>
      </c>
      <c r="BG102" s="46" t="str">
        <f t="shared" si="399"/>
        <v xml:space="preserve"> </v>
      </c>
      <c r="BH102" s="45"/>
      <c r="BI102" s="46">
        <f t="shared" si="400"/>
        <v>0</v>
      </c>
      <c r="BJ102" s="46" t="str">
        <f t="shared" si="401"/>
        <v/>
      </c>
      <c r="BK102" s="46" t="str">
        <f t="shared" si="402"/>
        <v/>
      </c>
      <c r="BL102" s="46" t="str">
        <f t="shared" si="403"/>
        <v/>
      </c>
      <c r="BM102" s="46" t="str">
        <f t="shared" si="404"/>
        <v/>
      </c>
      <c r="BN102" s="46" t="str">
        <f t="shared" si="405"/>
        <v>zero euro</v>
      </c>
      <c r="BO102" s="45"/>
      <c r="BP102" s="46" t="str">
        <f t="shared" si="406"/>
        <v/>
      </c>
      <c r="BQ102" s="45"/>
      <c r="BR102" s="46" t="str">
        <f t="shared" si="407"/>
        <v/>
      </c>
      <c r="BS102" s="46" t="str">
        <f t="shared" si="408"/>
        <v/>
      </c>
      <c r="BT102" s="46" t="str">
        <f t="shared" si="409"/>
        <v xml:space="preserve"> </v>
      </c>
      <c r="BU102" s="45"/>
      <c r="BV102" s="46">
        <f t="shared" si="410"/>
        <v>0</v>
      </c>
      <c r="BW102" s="46" t="str">
        <f t="shared" si="411"/>
        <v/>
      </c>
      <c r="BX102" s="46" t="str">
        <f t="shared" si="412"/>
        <v/>
      </c>
      <c r="BY102" s="46" t="str">
        <f t="shared" si="413"/>
        <v/>
      </c>
      <c r="BZ102" s="46" t="str">
        <f t="shared" si="414"/>
        <v/>
      </c>
      <c r="CA102" s="46" t="str">
        <f t="shared" si="415"/>
        <v xml:space="preserve"> </v>
      </c>
      <c r="CB102" s="45"/>
      <c r="CC102" s="19" t="str">
        <f t="shared" si="416"/>
        <v xml:space="preserve">       zero euro  </v>
      </c>
      <c r="CD102" s="47"/>
    </row>
    <row r="103" spans="1:82" ht="22.5" x14ac:dyDescent="0.2">
      <c r="A103" s="23" t="s">
        <v>337</v>
      </c>
      <c r="B103" s="72">
        <v>1</v>
      </c>
      <c r="C103" s="39">
        <v>4</v>
      </c>
      <c r="D103" s="39">
        <v>5</v>
      </c>
      <c r="E103" s="49">
        <f>IF(G103="","",MAX(E$9:E102)+1)</f>
        <v>71</v>
      </c>
      <c r="F103" s="73" t="s">
        <v>436</v>
      </c>
      <c r="G103" s="62" t="s">
        <v>28</v>
      </c>
      <c r="H103" s="43">
        <v>0</v>
      </c>
      <c r="I103" s="44" t="str">
        <f t="shared" si="358"/>
        <v xml:space="preserve"> 0,00</v>
      </c>
      <c r="J103" s="44" t="str">
        <f t="shared" si="359"/>
        <v>0</v>
      </c>
      <c r="K103" s="44" t="str">
        <f t="shared" si="360"/>
        <v>0</v>
      </c>
      <c r="L103" s="44" t="str">
        <f t="shared" si="361"/>
        <v>0</v>
      </c>
      <c r="M103" s="44" t="str">
        <f t="shared" si="362"/>
        <v>0</v>
      </c>
      <c r="N103" s="44" t="str">
        <f t="shared" si="363"/>
        <v>0</v>
      </c>
      <c r="O103" s="44" t="str">
        <f t="shared" si="364"/>
        <v>0</v>
      </c>
      <c r="P103" s="44" t="str">
        <f t="shared" si="365"/>
        <v>0</v>
      </c>
      <c r="Q103" s="44" t="str">
        <f t="shared" si="366"/>
        <v>0</v>
      </c>
      <c r="R103" s="44" t="str">
        <f t="shared" si="367"/>
        <v>0</v>
      </c>
      <c r="S103" s="44" t="s">
        <v>12</v>
      </c>
      <c r="T103" s="44" t="str">
        <f t="shared" si="368"/>
        <v>0</v>
      </c>
      <c r="U103" s="44" t="str">
        <f t="shared" si="369"/>
        <v>0</v>
      </c>
      <c r="V103" s="45"/>
      <c r="W103" s="46" t="str">
        <f t="shared" si="370"/>
        <v/>
      </c>
      <c r="X103" s="46" t="str">
        <f t="shared" si="371"/>
        <v/>
      </c>
      <c r="Y103" s="46" t="str">
        <f t="shared" si="372"/>
        <v/>
      </c>
      <c r="Z103" s="45"/>
      <c r="AA103" s="46" t="str">
        <f t="shared" si="373"/>
        <v/>
      </c>
      <c r="AB103" s="46" t="str">
        <f t="shared" si="374"/>
        <v/>
      </c>
      <c r="AC103" s="46" t="str">
        <f t="shared" si="375"/>
        <v xml:space="preserve"> </v>
      </c>
      <c r="AD103" s="45"/>
      <c r="AE103" s="46">
        <f t="shared" si="376"/>
        <v>0</v>
      </c>
      <c r="AF103" s="46" t="str">
        <f t="shared" si="377"/>
        <v/>
      </c>
      <c r="AG103" s="46" t="str">
        <f t="shared" si="378"/>
        <v/>
      </c>
      <c r="AH103" s="46" t="str">
        <f t="shared" si="379"/>
        <v/>
      </c>
      <c r="AI103" s="46" t="str">
        <f t="shared" si="380"/>
        <v/>
      </c>
      <c r="AJ103" s="46" t="str">
        <f t="shared" si="381"/>
        <v xml:space="preserve"> </v>
      </c>
      <c r="AK103" s="45"/>
      <c r="AL103" s="46" t="str">
        <f t="shared" si="382"/>
        <v/>
      </c>
      <c r="AM103" s="46" t="str">
        <f t="shared" si="383"/>
        <v/>
      </c>
      <c r="AN103" s="46" t="str">
        <f t="shared" si="384"/>
        <v xml:space="preserve"> </v>
      </c>
      <c r="AO103" s="45"/>
      <c r="AP103" s="46" t="str">
        <f t="shared" si="385"/>
        <v/>
      </c>
      <c r="AQ103" s="46" t="str">
        <f t="shared" si="386"/>
        <v/>
      </c>
      <c r="AR103" s="46" t="str">
        <f t="shared" si="387"/>
        <v xml:space="preserve"> </v>
      </c>
      <c r="AS103" s="45"/>
      <c r="AT103" s="46">
        <f t="shared" si="388"/>
        <v>0</v>
      </c>
      <c r="AU103" s="46" t="str">
        <f t="shared" si="389"/>
        <v/>
      </c>
      <c r="AV103" s="46" t="str">
        <f t="shared" si="390"/>
        <v/>
      </c>
      <c r="AW103" s="46" t="str">
        <f t="shared" si="391"/>
        <v/>
      </c>
      <c r="AX103" s="46" t="str">
        <f t="shared" si="392"/>
        <v/>
      </c>
      <c r="AY103" s="46" t="str">
        <f t="shared" si="393"/>
        <v xml:space="preserve"> </v>
      </c>
      <c r="AZ103" s="45"/>
      <c r="BA103" s="46" t="str">
        <f t="shared" si="394"/>
        <v/>
      </c>
      <c r="BB103" s="46" t="str">
        <f t="shared" si="395"/>
        <v/>
      </c>
      <c r="BC103" s="46" t="str">
        <f t="shared" si="396"/>
        <v xml:space="preserve"> </v>
      </c>
      <c r="BD103" s="45"/>
      <c r="BE103" s="46" t="str">
        <f t="shared" si="397"/>
        <v/>
      </c>
      <c r="BF103" s="46" t="str">
        <f t="shared" si="398"/>
        <v/>
      </c>
      <c r="BG103" s="46" t="str">
        <f t="shared" si="399"/>
        <v xml:space="preserve"> </v>
      </c>
      <c r="BH103" s="45"/>
      <c r="BI103" s="46">
        <f t="shared" si="400"/>
        <v>0</v>
      </c>
      <c r="BJ103" s="46" t="str">
        <f t="shared" si="401"/>
        <v/>
      </c>
      <c r="BK103" s="46" t="str">
        <f t="shared" si="402"/>
        <v/>
      </c>
      <c r="BL103" s="46" t="str">
        <f t="shared" si="403"/>
        <v/>
      </c>
      <c r="BM103" s="46" t="str">
        <f t="shared" si="404"/>
        <v/>
      </c>
      <c r="BN103" s="46" t="str">
        <f t="shared" si="405"/>
        <v>zero euro</v>
      </c>
      <c r="BO103" s="45"/>
      <c r="BP103" s="46" t="str">
        <f t="shared" si="406"/>
        <v/>
      </c>
      <c r="BQ103" s="45"/>
      <c r="BR103" s="46" t="str">
        <f t="shared" si="407"/>
        <v/>
      </c>
      <c r="BS103" s="46" t="str">
        <f t="shared" si="408"/>
        <v/>
      </c>
      <c r="BT103" s="46" t="str">
        <f t="shared" si="409"/>
        <v xml:space="preserve"> </v>
      </c>
      <c r="BU103" s="45"/>
      <c r="BV103" s="46">
        <f t="shared" si="410"/>
        <v>0</v>
      </c>
      <c r="BW103" s="46" t="str">
        <f t="shared" si="411"/>
        <v/>
      </c>
      <c r="BX103" s="46" t="str">
        <f t="shared" si="412"/>
        <v/>
      </c>
      <c r="BY103" s="46" t="str">
        <f t="shared" si="413"/>
        <v/>
      </c>
      <c r="BZ103" s="46" t="str">
        <f t="shared" si="414"/>
        <v/>
      </c>
      <c r="CA103" s="46" t="str">
        <f t="shared" si="415"/>
        <v xml:space="preserve"> </v>
      </c>
      <c r="CB103" s="45"/>
      <c r="CC103" s="19" t="str">
        <f t="shared" si="416"/>
        <v xml:space="preserve">       zero euro  </v>
      </c>
      <c r="CD103" s="47"/>
    </row>
    <row r="104" spans="1:82" ht="15" customHeight="1" x14ac:dyDescent="0.2">
      <c r="A104" s="23" t="s">
        <v>337</v>
      </c>
      <c r="B104" s="23">
        <v>2</v>
      </c>
      <c r="C104" s="23"/>
      <c r="D104" s="23"/>
      <c r="E104" s="24" t="str">
        <f>IF(G104="","",MAX(E$9:E79)+1)</f>
        <v/>
      </c>
      <c r="F104" s="25" t="s">
        <v>104</v>
      </c>
      <c r="G104" s="26"/>
      <c r="H104" s="27"/>
      <c r="I104" s="65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27"/>
      <c r="CD104" s="27"/>
    </row>
    <row r="105" spans="1:82" ht="15" customHeight="1" x14ac:dyDescent="0.2">
      <c r="A105" s="23" t="s">
        <v>337</v>
      </c>
      <c r="B105" s="29">
        <v>2</v>
      </c>
      <c r="C105" s="29">
        <v>1</v>
      </c>
      <c r="D105" s="29"/>
      <c r="E105" s="30" t="str">
        <f>IF(G105="","",MAX(E$9:E104)+1)</f>
        <v/>
      </c>
      <c r="F105" s="31" t="s">
        <v>105</v>
      </c>
      <c r="G105" s="32"/>
      <c r="H105" s="52"/>
      <c r="I105" s="64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69"/>
      <c r="AS105" s="69"/>
      <c r="AT105" s="69"/>
      <c r="AU105" s="69"/>
      <c r="AV105" s="69"/>
      <c r="AW105" s="69"/>
      <c r="AX105" s="69"/>
      <c r="AY105" s="69"/>
      <c r="AZ105" s="69"/>
      <c r="BA105" s="69"/>
      <c r="BB105" s="69"/>
      <c r="BC105" s="69"/>
      <c r="BD105" s="69"/>
      <c r="BE105" s="69"/>
      <c r="BF105" s="69"/>
      <c r="BG105" s="69"/>
      <c r="BH105" s="69"/>
      <c r="BI105" s="69"/>
      <c r="BJ105" s="69"/>
      <c r="BK105" s="69"/>
      <c r="BL105" s="69"/>
      <c r="BM105" s="69"/>
      <c r="BN105" s="69"/>
      <c r="BO105" s="69"/>
      <c r="BP105" s="69"/>
      <c r="BQ105" s="69"/>
      <c r="BR105" s="69"/>
      <c r="BS105" s="69"/>
      <c r="BT105" s="69"/>
      <c r="BU105" s="69"/>
      <c r="BV105" s="69"/>
      <c r="BW105" s="69"/>
      <c r="BX105" s="69"/>
      <c r="BY105" s="69"/>
      <c r="BZ105" s="69"/>
      <c r="CA105" s="69"/>
      <c r="CB105" s="69"/>
      <c r="CC105" s="52"/>
      <c r="CD105" s="52"/>
    </row>
    <row r="106" spans="1:82" ht="15" customHeight="1" x14ac:dyDescent="0.2">
      <c r="A106" s="23" t="s">
        <v>337</v>
      </c>
      <c r="B106" s="70">
        <v>2</v>
      </c>
      <c r="C106" s="34">
        <v>1</v>
      </c>
      <c r="D106" s="34">
        <v>1</v>
      </c>
      <c r="E106" s="35" t="str">
        <f>IF(G106="","",MAX(E$9:E105)+1)</f>
        <v/>
      </c>
      <c r="F106" s="71" t="s">
        <v>32</v>
      </c>
      <c r="G106" s="37"/>
      <c r="H106" s="38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59"/>
      <c r="CD106" s="59"/>
    </row>
    <row r="107" spans="1:82" ht="22.5" x14ac:dyDescent="0.2">
      <c r="A107" s="23" t="s">
        <v>337</v>
      </c>
      <c r="B107" s="72">
        <v>2</v>
      </c>
      <c r="C107" s="39">
        <v>1</v>
      </c>
      <c r="D107" s="39">
        <v>1</v>
      </c>
      <c r="E107" s="49">
        <f>IF(G107="","",MAX(E$9:E106)+1)</f>
        <v>72</v>
      </c>
      <c r="F107" s="73" t="s">
        <v>80</v>
      </c>
      <c r="G107" s="48" t="s">
        <v>28</v>
      </c>
      <c r="H107" s="43">
        <v>0</v>
      </c>
      <c r="I107" s="44" t="str">
        <f t="shared" ref="I107:I114" si="417">IF(H107=INT(H107),CONCATENATE(" ",H107,",00"),IF(INT(H107*10)=H107*10,CONCATENATE(" ",H107,"0"),CONCATENATE(" ",H107)))</f>
        <v xml:space="preserve"> 0,00</v>
      </c>
      <c r="J107" s="44" t="str">
        <f t="shared" ref="J107:J113" si="418">IF(H107&gt;=100000000,MID(RIGHT(I107,12),1,1),"0")</f>
        <v>0</v>
      </c>
      <c r="K107" s="44" t="str">
        <f t="shared" ref="K107:K113" si="419">IF(H107&gt;=10000000,MID(RIGHT(I107,11),1,1),"0")</f>
        <v>0</v>
      </c>
      <c r="L107" s="44" t="str">
        <f t="shared" ref="L107:L113" si="420">IF(H107&gt;=1000000,MID(RIGHT(I107,10),1,1),"0")</f>
        <v>0</v>
      </c>
      <c r="M107" s="44" t="str">
        <f t="shared" ref="M107:M113" si="421">IF(H107&gt;=100000,MID(RIGHT(I107,9),1,1),"0")</f>
        <v>0</v>
      </c>
      <c r="N107" s="44" t="str">
        <f t="shared" ref="N107:N113" si="422">IF(H107&gt;=10000,MID(RIGHT(I107,8),1,1),"0")</f>
        <v>0</v>
      </c>
      <c r="O107" s="44" t="str">
        <f t="shared" ref="O107:O113" si="423">IF(H107&gt;=1000,MID(RIGHT(I107,7),1,1),"0")</f>
        <v>0</v>
      </c>
      <c r="P107" s="44" t="str">
        <f t="shared" ref="P107:P113" si="424">IF(H107&gt;=100,MID(RIGHT(I107,6),1,1),"0")</f>
        <v>0</v>
      </c>
      <c r="Q107" s="44" t="str">
        <f t="shared" ref="Q107:Q113" si="425">IF(H107&gt;=10,MID(RIGHT(I107,5),1,1),"0")</f>
        <v>0</v>
      </c>
      <c r="R107" s="44" t="str">
        <f t="shared" ref="R107:R113" si="426">IF(H107&gt;=0,MID(RIGHT(I107,4),1,1),"0")</f>
        <v>0</v>
      </c>
      <c r="S107" s="44" t="s">
        <v>12</v>
      </c>
      <c r="T107" s="44" t="str">
        <f t="shared" ref="T107:T113" si="427">IF(INT(H107)&lt;&gt;H107,MID(RIGHT(I107,2),1,1),"0")</f>
        <v>0</v>
      </c>
      <c r="U107" s="44" t="str">
        <f t="shared" ref="U107:U113" si="428">IF(INT(H107*10)&lt;&gt;H107*10,RIGHT(I107,1),"0")</f>
        <v>0</v>
      </c>
      <c r="V107" s="45"/>
      <c r="W107" s="46" t="str">
        <f t="shared" ref="W107:W113" si="429">IF(OR(VALUE(J107)=0,VALUE(J107)&gt;5),"",CONCATENATE(IF(VALUE(J107)=1,"",IF(VALUE(J107)=2,"deux ",IF(VALUE(J107)=3,"trois ",IF(VALUE(J107)=4,"quatre ",IF(VALUE(J107)=5,"cinq "))))),"cent"))</f>
        <v/>
      </c>
      <c r="X107" s="46" t="str">
        <f t="shared" ref="X107:X113" si="430">IF(OR(J107="",VALUE(J107)&lt;6),"",CONCATENATE(IF(VALUE(J107)=6,"six ",IF(VALUE(J107)=7,"sept ",IF(VALUE(J107)=8,"huit ",IF(VALUE(J107)=9,"neuf ")))),"cent"))</f>
        <v/>
      </c>
      <c r="Y107" s="46" t="str">
        <f t="shared" ref="Y107:Y113" si="431">CONCATENATE(W107,X107)</f>
        <v/>
      </c>
      <c r="Z107" s="45"/>
      <c r="AA107" s="46" t="str">
        <f t="shared" ref="AA107:AA113" si="432">IF(OR(K107="",VALUE(K107)=0,VALUE(K107)&gt;5,AND(VALUE(AE107)&gt;10,VALUE(AE107)&lt;17)),"",IF(OR(VALUE(AE107)=10,AND(VALUE(AE107)&gt;16,VALUE(AE107)&lt;20)),"dix",IF(VALUE(K107)=2,"vingt",IF(VALUE(K107)=3,"trente",IF(VALUE(K107)=4,"quarante",IF(VALUE(K107)=5,"cinquante"))))))</f>
        <v/>
      </c>
      <c r="AB107" s="46" t="str">
        <f t="shared" ref="AB107:AB113" si="433">IF(OR(K107="",VALUE(K107)&lt;6),"",IF(AND(VALUE(K107)=7,OR(VALUE(L107)=0,AE107&gt;76)),"soixante dix",IF(OR(VALUE(K107)=6,VALUE(K107)=7),"soixante",IF(AND(VALUE(K107)=9,OR(VALUE(L107)=0,VALUE(AE107)&gt;96)),"quatre vingt dix",IF(OR(VALUE(K107)=8,VALUE(K107)=9),"quatre vingt")))))</f>
        <v/>
      </c>
      <c r="AC107" s="46" t="str">
        <f t="shared" ref="AC107:AC113" si="434">CONCATENATE(" ",AA107,AB107,IF(OR(VALUE(L107)&lt;&gt;1,VALUE(K107)=0,VALUE(K107)=1,VALUE(K107)=8,VALUE(K107)=9),""," et"))</f>
        <v xml:space="preserve"> </v>
      </c>
      <c r="AD107" s="45"/>
      <c r="AE107" s="46">
        <f t="shared" ref="AE107:AE113" si="435">VALUE(CONCATENATE(K107,L107))</f>
        <v>0</v>
      </c>
      <c r="AF107" s="46" t="str">
        <f t="shared" ref="AF107:AF113" si="436">IF(OR(VALUE(L107)=0,AE107="",VALUE(L107)&gt;5,AND(VALUE(AE107)&gt;5,VALUE(AE107)&lt;16),AND(VALUE(AE107)&gt;65,VALUE(AE107)&lt;76),AND(VALUE(AE107)&gt;85,VALUE(AE107)&lt;96)),"",CONCATENATE(IF(VALUE(L107)=1,"un",IF(VALUE(L107)=2,"deux",IF(VALUE(L107)=3,"trois",IF(VALUE(L107)=4,"quatre",IF(VALUE(L107)=5,"cinq")))))," million"))</f>
        <v/>
      </c>
      <c r="AG107" s="46" t="str">
        <f t="shared" ref="AG107:AG113" si="437">IF(OR(AE107="",VALUE(L107)&lt;6,AND(VALUE(AE107)&gt;10,VALUE(AE107)&lt;17),AE107=76,AE107=96),"",CONCATENATE(IF(VALUE(L107)=6,"six",IF(VALUE(L107)=7,"sept",IF(VALUE(L107)=8,"huit",IF(VALUE(L107)=9,"neuf",IF(VALUE(AE107)=10,"dix")))))," million"))</f>
        <v/>
      </c>
      <c r="AH107" s="46" t="str">
        <f t="shared" ref="AH107:AH113" si="438">IF(OR(AE107="",VALUE(AE107)&lt;11,AND(VALUE(AE107)&gt;15,VALUE(AE107)&lt;71),AND(VALUE(AE107)&gt;75,VALUE(AE107)&lt;91),VALUE(AE107)&gt;95),"",CONCATENATE(IF(OR(VALUE(AE107)=91,VALUE(AE107)=71,VALUE(AE107)=11),"onze",IF(OR(VALUE(AE107)=92,VALUE(AE107)=72,VALUE(AE107)=12),"douze",IF(OR(VALUE(AE107)=93,VALUE(AE107)=73,VALUE(AE107)=13),"treize",IF(OR(AE107=94,AE107=74,AE107=14),"quatorze",IF(OR(AE107=95,AE107=75,AE107=15),"quinze")))))," million"))</f>
        <v/>
      </c>
      <c r="AI107" s="46" t="str">
        <f t="shared" ref="AI107:AI113" si="439">IF(OR(AE107=16,AE107=76,AE107=96),"seize million","")</f>
        <v/>
      </c>
      <c r="AJ107" s="46" t="str">
        <f t="shared" ref="AJ107:AJ113" si="440">CONCATENATE(" ",AF107,AG107,AH107,AI107,IF(VALUE(CONCATENATE(J107,K107,L107))=0,"",IF(VALUE(L107)=0,"million","")),IF(AND(VALUE(CONCATENATE(J107,K107,L107))&gt;1,VALUE(CONCATENATE(M107,N107,O107,P107,Q107,R107))=0),"s",""))</f>
        <v xml:space="preserve"> </v>
      </c>
      <c r="AK107" s="45"/>
      <c r="AL107" s="46" t="str">
        <f t="shared" ref="AL107:AL113" si="441">IF(OR(VALUE(M107)=0,VALUE(M107)&gt;5),"",CONCATENATE(IF(VALUE(M107)=1,"",IF(VALUE(M107)=2,"deux ",IF(VALUE(M107)=3,"trois ",IF(VALUE(M107)=4,"quatre ",IF(VALUE(M107)=5,"cinq "))))),"cent"))</f>
        <v/>
      </c>
      <c r="AM107" s="46" t="str">
        <f t="shared" ref="AM107:AM113" si="442">IF(OR(M107="",VALUE(M107)&lt;6),"",CONCATENATE(IF(VALUE(M107)=6,"six ",IF(VALUE(M107)=7,"sept ",IF(VALUE(M107)=8,"huit ",IF(VALUE(M107)=9,"neuf ")))),"cent"))</f>
        <v/>
      </c>
      <c r="AN107" s="46" t="str">
        <f t="shared" ref="AN107:AN113" si="443">CONCATENATE(" ",AL107,AM107)</f>
        <v xml:space="preserve"> </v>
      </c>
      <c r="AO107" s="45"/>
      <c r="AP107" s="46" t="str">
        <f t="shared" ref="AP107:AP113" si="444">IF(OR(N107="",VALUE(N107)=0,VALUE(N107)&gt;5,AND(VALUE(AT107)&gt;10,VALUE(AT107)&lt;17)),"",IF(OR(VALUE(AT107)=10,AND(VALUE(AT107)&gt;16,VALUE(AT107)&lt;20)),"dix",IF(VALUE(N107)=2,"vingt",IF(VALUE(N107)=3,"trente",IF(VALUE(N107)=4,"quarante",IF(VALUE(N107)=5,"cinquante"))))))</f>
        <v/>
      </c>
      <c r="AQ107" s="46" t="str">
        <f t="shared" ref="AQ107:AQ113" si="445">IF(OR(N107="",VALUE(N107)&lt;6),"",IF(AND(VALUE(N107)=7,OR(VALUE(O107)=0,AT107&gt;76)),"soixante dix",IF(OR(VALUE(N107)=6,VALUE(N107)=7),"soixante",IF(AND(VALUE(N107)=9,OR(VALUE(O107)=0,VALUE(AT107)&gt;96)),"quatre vingt dix",IF(OR(VALUE(N107)=8,VALUE(N107)=9),"quatre vingt")))))</f>
        <v/>
      </c>
      <c r="AR107" s="46" t="str">
        <f t="shared" ref="AR107:AR113" si="446">CONCATENATE(" ",AP107,AQ107,IF(OR(VALUE(O107)&lt;&gt;1,VALUE(N107)=0,VALUE(N107)=1,VALUE(N107)=8,VALUE(N107)=9),""," et"))</f>
        <v xml:space="preserve"> </v>
      </c>
      <c r="AS107" s="45"/>
      <c r="AT107" s="46">
        <f t="shared" ref="AT107:AT113" si="447">VALUE(CONCATENATE(N107,O107))</f>
        <v>0</v>
      </c>
      <c r="AU107" s="46" t="str">
        <f t="shared" ref="AU107:AU113" si="448">IF(OR(VALUE(O107)=0,AT107="",VALUE(O107)&gt;5,AND(VALUE(AT107)&gt;5,VALUE(AT107)&lt;16),AND(VALUE(AT107)&gt;65,VALUE(AT107)&lt;76),AND(VALUE(AT107)&gt;85,VALUE(AT107)&lt;96)),"",CONCATENATE(IF(VALUE(O107)=1,"un",IF(VALUE(O107)=2,"deux",IF(VALUE(O107)=3,"trois",IF(VALUE(O107)=4,"quatre",IF(VALUE(O107)=5,"cinq")))))," mille"))</f>
        <v/>
      </c>
      <c r="AV107" s="46" t="str">
        <f t="shared" ref="AV107:AV113" si="449">IF(OR(AT107="",VALUE(O107)&lt;6,AND(VALUE(AT107)&gt;10,VALUE(AT107)&lt;17),AT107=76,AT107=96),"",CONCATENATE(IF(VALUE(O107)=6,"six",IF(VALUE(O107)=7,"sept",IF(VALUE(O107)=8,"huit",IF(VALUE(O107)=9,"neuf",IF(VALUE(AT107)=10,"dix")))))," mille"))</f>
        <v/>
      </c>
      <c r="AW107" s="46" t="str">
        <f t="shared" ref="AW107:AW113" si="450">IF(OR(AT107="",VALUE(AT107)&lt;11,AND(VALUE(AT107)&gt;15,VALUE(AT107)&lt;71),AND(VALUE(AT107)&gt;75,VALUE(AT107)&lt;91),VALUE(AT107)&gt;95),"",CONCATENATE(IF(OR(VALUE(AT107)=91,VALUE(AT107)=71,VALUE(AT107)=11),"onze",IF(OR(VALUE(AT107)=92,VALUE(AT107)=72,VALUE(AT107)=12),"douze",IF(OR(VALUE(AT107)=93,VALUE(AT107)=73,VALUE(AT107)=13),"treize",IF(OR(AT107=94,AT107=74,AT107=14),"quatorze",IF(OR(AT107=95,AT107=75,AT107=15),"quinze")))))," mille"))</f>
        <v/>
      </c>
      <c r="AX107" s="46" t="str">
        <f t="shared" ref="AX107:AX113" si="451">IF(OR(AT107=16,AT107=76,AT107=96),"seize mille","")</f>
        <v/>
      </c>
      <c r="AY107" s="46" t="str">
        <f t="shared" ref="AY107:AY113" si="452">IF(AND(AU107="un mille",H107&lt;10000)," mille",CONCATENATE(" ",AU107,AV107,AW107,AX107,IF(VALUE(CONCATENATE(M107,N107,O107))=0,"",IF(VALUE(O107)=0," mille","")),IF(AND(VALUE(CONCATENATE(M107,N107,O107))&gt;1,VALUE(CONCATENATE(P107,Q107,R107))=0),"s","")))</f>
        <v xml:space="preserve"> </v>
      </c>
      <c r="AZ107" s="45"/>
      <c r="BA107" s="46" t="str">
        <f t="shared" ref="BA107:BA113" si="453">IF(OR(VALUE(P107)=0,VALUE(P107)&gt;5),"",CONCATENATE(IF(VALUE(P107)=1,"",IF(VALUE(P107)=2,"deux ",IF(VALUE(P107)=3,"trois ",IF(VALUE(P107)=4,"quatre ",IF(VALUE(P107)=5,"cinq "))))),"cent"))</f>
        <v/>
      </c>
      <c r="BB107" s="46" t="str">
        <f t="shared" ref="BB107:BB113" si="454">IF(OR(P107="",VALUE(P107)&lt;6),"",CONCATENATE(IF(VALUE(P107)=6,"six ",IF(VALUE(P107)=7,"sept ",IF(VALUE(P107)=8,"huit ",IF(VALUE(P107)=9,"neuf ")))),"cent"))</f>
        <v/>
      </c>
      <c r="BC107" s="46" t="str">
        <f t="shared" ref="BC107:BC113" si="455">CONCATENATE(" ",BA107,BB107)</f>
        <v xml:space="preserve"> </v>
      </c>
      <c r="BD107" s="45"/>
      <c r="BE107" s="46" t="str">
        <f t="shared" ref="BE107:BE113" si="456">IF(OR(Q107="",VALUE(Q107)=0,VALUE(Q107)&gt;5,AND(VALUE(BI107)&gt;10,VALUE(BI107)&lt;17)),"",IF(OR(VALUE(BI107)=10,AND(VALUE(BI107)&gt;16,VALUE(BI107)&lt;20)),"dix",IF(VALUE(Q107)=2,"vingt",IF(VALUE(Q107)=3,"trente",IF(VALUE(Q107)=4,"quarante",IF(VALUE(Q107)=5,"cinquante"))))))</f>
        <v/>
      </c>
      <c r="BF107" s="46" t="str">
        <f t="shared" ref="BF107:BF113" si="457">IF(OR(Q107="",VALUE(Q107)&lt;6),"",IF(AND(VALUE(Q107)=7,OR(VALUE(R107)=0,BI107&gt;76)),"soixante dix",IF(OR(VALUE(Q107)=6,VALUE(Q107)=7),"soixante",IF(AND(VALUE(Q107)=9,OR(VALUE(R107)=0,VALUE(BI107)&gt;96)),"quatre vingt dix",IF(OR(VALUE(Q107)=8,VALUE(Q107)=9),"quatre vingt")))))</f>
        <v/>
      </c>
      <c r="BG107" s="46" t="str">
        <f t="shared" ref="BG107:BG113" si="458">CONCATENATE(" ",BE107,BF107,IF(OR(VALUE(R107)&lt;&gt;1,VALUE(Q107)=0,VALUE(Q107)=1,VALUE(Q107)=8,VALUE(Q107)=9),""," et"))</f>
        <v xml:space="preserve"> </v>
      </c>
      <c r="BH107" s="45"/>
      <c r="BI107" s="46">
        <f t="shared" ref="BI107:BI113" si="459">VALUE(CONCATENATE(Q107,R107))</f>
        <v>0</v>
      </c>
      <c r="BJ107" s="46" t="str">
        <f t="shared" ref="BJ107:BJ113" si="460">IF(OR(VALUE(R107)=0,BI107="",VALUE(R107)&gt;5,AND(VALUE(BI107)&gt;5,VALUE(BI107)&lt;16),AND(VALUE(BI107)&gt;65,VALUE(BI107)&lt;76),AND(VALUE(BI107)&gt;85,VALUE(BI107)&lt;96)),"",CONCATENATE(IF(VALUE(R107)=1,"un",IF(VALUE(R107)=2,"deux",IF(VALUE(R107)=3,"trois",IF(VALUE(R107)=4,"quatre",IF(VALUE(R107)=5,"cinq")))))," euro"))</f>
        <v/>
      </c>
      <c r="BK107" s="46" t="str">
        <f t="shared" ref="BK107:BK113" si="461">IF(OR(BI107="",VALUE(R107)&lt;6,AND(VALUE(BI107)&gt;10,VALUE(BI107)&lt;17),BI107=76,BI107=96),"",CONCATENATE(IF(VALUE(R107)=6,"six",IF(VALUE(R107)=7,"sept",IF(VALUE(R107)=8,"huit",IF(VALUE(R107)=9,"neuf",IF(VALUE(BI107)=10,"dix")))))," euro"))</f>
        <v/>
      </c>
      <c r="BL107" s="46" t="str">
        <f t="shared" ref="BL107:BL113" si="462">IF(OR(BI107="",VALUE(BI107)&lt;11,AND(VALUE(BI107)&gt;15,VALUE(BI107)&lt;71),AND(VALUE(BI107)&gt;75,VALUE(BI107)&lt;91),VALUE(BI107)&gt;95),"",CONCATENATE(IF(OR(VALUE(BI107)=91,VALUE(BI107)=71,VALUE(BI107)=11),"onze",IF(OR(VALUE(BI107)=92,VALUE(BI107)=72,VALUE(BI107)=12),"douze",IF(OR(VALUE(BI107)=93,VALUE(BI107)=73,VALUE(BI107)=13),"treize",IF(OR(BI107=94,BI107=74,BI107=14),"quatorze",IF(OR(BI107=95,BI107=75,BI107=15),"quinze")))))," euro"))</f>
        <v/>
      </c>
      <c r="BM107" s="46" t="str">
        <f t="shared" ref="BM107:BM113" si="463">IF(OR(BI107=16,BI107=76,BI107=96),"seize euro","")</f>
        <v/>
      </c>
      <c r="BN107" s="46" t="str">
        <f t="shared" ref="BN107:BN113" si="464">IF(VALUE(CONCATENATE(J107,K107,L107,M107,N107,O107,P107,Q107,R107))=0,"zero euro",CONCATENATE(" ",BJ107,BK107,BL107,BM107,IF(VALUE(CONCATENATE(M107,N107,O107,P107,Q107,R107))=0," d'",""),IF(OR(VALUE(R107)=0,VALUE(CONCATENATE(P107,Q107,R107))=0)," euro",""),IF(VALUE(CONCATENATE(J107,K107,L107,M107,N107,O107,P107,Q107,R107))&gt;1,"s","")))</f>
        <v>zero euro</v>
      </c>
      <c r="BO107" s="45"/>
      <c r="BP107" s="46" t="str">
        <f t="shared" ref="BP107:BP113" si="465">IF(VALUE(CONCATENATE(T107,U107))=0,""," virgule")</f>
        <v/>
      </c>
      <c r="BQ107" s="45"/>
      <c r="BR107" s="46" t="str">
        <f t="shared" ref="BR107:BR113" si="466">IF(OR(T107="",VALUE(T107)=0,VALUE(T107)&gt;5,AND(VALUE(BV107)&gt;10,VALUE(BV107)&lt;17)),"",IF(OR(VALUE(BV107)=10,AND(VALUE(BV107)&gt;16,VALUE(BV107)&lt;20)),"dix",IF(VALUE(T107)=2,"vingt",IF(VALUE(T107)=3,"trente",IF(VALUE(T107)=4,"quarante",IF(VALUE(T107)=5,"cinquante"))))))</f>
        <v/>
      </c>
      <c r="BS107" s="46" t="str">
        <f t="shared" ref="BS107:BS113" si="467">IF(OR(T107="",VALUE(T107)&lt;6),"",IF(AND(VALUE(T107)=7,OR(VALUE(U107)=0,BV107&gt;76)),"soixante dix",IF(OR(VALUE(T107)=6,VALUE(T107)=7),"soixante",IF(AND(VALUE(T107)=9,OR(VALUE(U107)=0,VALUE(BV107)&gt;96)),"quatre vingt dix",IF(OR(VALUE(T107)=8,VALUE(T107)=9),"quatre vingt")))))</f>
        <v/>
      </c>
      <c r="BT107" s="46" t="str">
        <f t="shared" ref="BT107:BT113" si="468">CONCATENATE(" ",BR107,BS107,IF(OR(VALUE(U107)&lt;&gt;1,VALUE(T107)=0,VALUE(T107)=1,VALUE(T107)=8,VALUE(T107)=9),""," et"))</f>
        <v xml:space="preserve"> </v>
      </c>
      <c r="BU107" s="45"/>
      <c r="BV107" s="46">
        <f t="shared" ref="BV107:BV113" si="469">VALUE(CONCATENATE(T107,U107))</f>
        <v>0</v>
      </c>
      <c r="BW107" s="46" t="str">
        <f t="shared" ref="BW107:BW115" si="470">IF(OR(VALUE(U107)=0,BV107="",VALUE(U107)&gt;5,AND(VALUE(BV107)&gt;5,VALUE(BV107)&lt;16),AND(VALUE(BV107)&gt;65,VALUE(BV107)&lt;76),AND(VALUE(BV107)&gt;85,VALUE(BV107)&lt;96)),"",CONCATENATE(IF(VALUE(U107)=1,"un",IF(VALUE(U107)=2,"deux",IF(VALUE(U107)=3,"trois",IF(VALUE(U107)=4,"quatre",IF(VALUE(U107)=5,"cinq")))))," centime"))</f>
        <v/>
      </c>
      <c r="BX107" s="46" t="str">
        <f t="shared" ref="BX107:BX115" si="471">IF(OR(BV107="",VALUE(U107)&lt;6,AND(VALUE(BV107)&gt;10,VALUE(BV107)&lt;17),BV107=76,BV107=96),"",CONCATENATE(IF(VALUE(U107)=6,"six",IF(VALUE(U107)=7,"sept",IF(VALUE(U107)=8,"huit",IF(VALUE(U107)=9,"neuf",IF(VALUE(BV107)=10,"dix")))))," centime"))</f>
        <v/>
      </c>
      <c r="BY107" s="46" t="str">
        <f t="shared" ref="BY107:BY115" si="472">IF(OR(BV107="",VALUE(BV107)&lt;11,AND(VALUE(BV107)&gt;15,VALUE(BV107)&lt;71),AND(VALUE(BV107)&gt;75,VALUE(BV107)&lt;91),VALUE(BV107)&gt;95),"",CONCATENATE(IF(OR(VALUE(BV107)=91,VALUE(BV107)=71,VALUE(BV107)=11),"onze",IF(OR(VALUE(BV107)=92,VALUE(BV107)=72,VALUE(BV107)=12),"douze",IF(OR(VALUE(BV107)=93,VALUE(BV107)=73,VALUE(BV107)=13),"treize",IF(OR(BV107=94,BV107=74,BV107=14),"quatorze",IF(OR(BV107=95,BV107=75,BV107=15),"quinze")))))," centime"))</f>
        <v/>
      </c>
      <c r="BZ107" s="46" t="str">
        <f t="shared" ref="BZ107:BZ115" si="473">IF(OR(BV107=16,BV107=76,BV107=96),"seize centime","")</f>
        <v/>
      </c>
      <c r="CA107" s="46" t="str">
        <f t="shared" ref="CA107:CA115" si="474">CONCATENATE(" ",BW107,BX107,BY107,BZ107,IF(AND(VALUE(RIGHT(I107,2))&lt;&gt;0,VALUE(RIGHT(I107,1))=0),"centime",""),IF(VALUE(CONCATENATE(T107,U107))&gt;1,"s",""))</f>
        <v xml:space="preserve"> </v>
      </c>
      <c r="CB107" s="45"/>
      <c r="CC107" s="19" t="str">
        <f t="shared" ref="CC107:CC113" si="475">CONCATENATE(Y107,AC107,AJ107,AN107,AR107,AY107,BC107,BG107,BN107,BP107,BT107,CA107)</f>
        <v xml:space="preserve">       zero euro  </v>
      </c>
      <c r="CD107" s="47" t="e">
        <f>#REF!*H107</f>
        <v>#REF!</v>
      </c>
    </row>
    <row r="108" spans="1:82" ht="22.5" x14ac:dyDescent="0.2">
      <c r="A108" s="23" t="s">
        <v>337</v>
      </c>
      <c r="B108" s="72">
        <v>2</v>
      </c>
      <c r="C108" s="39">
        <v>1</v>
      </c>
      <c r="D108" s="39">
        <v>1</v>
      </c>
      <c r="E108" s="49">
        <f>IF(G108="","",MAX(E$9:E107)+1)</f>
        <v>73</v>
      </c>
      <c r="F108" s="73" t="s">
        <v>81</v>
      </c>
      <c r="G108" s="48" t="s">
        <v>28</v>
      </c>
      <c r="H108" s="43">
        <v>0</v>
      </c>
      <c r="I108" s="44" t="str">
        <f t="shared" si="417"/>
        <v xml:space="preserve"> 0,00</v>
      </c>
      <c r="J108" s="44" t="str">
        <f t="shared" si="418"/>
        <v>0</v>
      </c>
      <c r="K108" s="44" t="str">
        <f t="shared" si="419"/>
        <v>0</v>
      </c>
      <c r="L108" s="44" t="str">
        <f t="shared" si="420"/>
        <v>0</v>
      </c>
      <c r="M108" s="44" t="str">
        <f t="shared" si="421"/>
        <v>0</v>
      </c>
      <c r="N108" s="44" t="str">
        <f t="shared" si="422"/>
        <v>0</v>
      </c>
      <c r="O108" s="44" t="str">
        <f t="shared" si="423"/>
        <v>0</v>
      </c>
      <c r="P108" s="44" t="str">
        <f t="shared" si="424"/>
        <v>0</v>
      </c>
      <c r="Q108" s="44" t="str">
        <f t="shared" si="425"/>
        <v>0</v>
      </c>
      <c r="R108" s="44" t="str">
        <f t="shared" si="426"/>
        <v>0</v>
      </c>
      <c r="S108" s="44" t="s">
        <v>12</v>
      </c>
      <c r="T108" s="44" t="str">
        <f t="shared" si="427"/>
        <v>0</v>
      </c>
      <c r="U108" s="44" t="str">
        <f t="shared" si="428"/>
        <v>0</v>
      </c>
      <c r="V108" s="45"/>
      <c r="W108" s="46" t="str">
        <f t="shared" si="429"/>
        <v/>
      </c>
      <c r="X108" s="46" t="str">
        <f t="shared" si="430"/>
        <v/>
      </c>
      <c r="Y108" s="46" t="str">
        <f t="shared" si="431"/>
        <v/>
      </c>
      <c r="Z108" s="45"/>
      <c r="AA108" s="46" t="str">
        <f t="shared" si="432"/>
        <v/>
      </c>
      <c r="AB108" s="46" t="str">
        <f t="shared" si="433"/>
        <v/>
      </c>
      <c r="AC108" s="46" t="str">
        <f t="shared" si="434"/>
        <v xml:space="preserve"> </v>
      </c>
      <c r="AD108" s="45"/>
      <c r="AE108" s="46">
        <f t="shared" si="435"/>
        <v>0</v>
      </c>
      <c r="AF108" s="46" t="str">
        <f t="shared" si="436"/>
        <v/>
      </c>
      <c r="AG108" s="46" t="str">
        <f t="shared" si="437"/>
        <v/>
      </c>
      <c r="AH108" s="46" t="str">
        <f t="shared" si="438"/>
        <v/>
      </c>
      <c r="AI108" s="46" t="str">
        <f t="shared" si="439"/>
        <v/>
      </c>
      <c r="AJ108" s="46" t="str">
        <f t="shared" si="440"/>
        <v xml:space="preserve"> </v>
      </c>
      <c r="AK108" s="45"/>
      <c r="AL108" s="46" t="str">
        <f t="shared" si="441"/>
        <v/>
      </c>
      <c r="AM108" s="46" t="str">
        <f t="shared" si="442"/>
        <v/>
      </c>
      <c r="AN108" s="46" t="str">
        <f t="shared" si="443"/>
        <v xml:space="preserve"> </v>
      </c>
      <c r="AO108" s="45"/>
      <c r="AP108" s="46" t="str">
        <f t="shared" si="444"/>
        <v/>
      </c>
      <c r="AQ108" s="46" t="str">
        <f t="shared" si="445"/>
        <v/>
      </c>
      <c r="AR108" s="46" t="str">
        <f t="shared" si="446"/>
        <v xml:space="preserve"> </v>
      </c>
      <c r="AS108" s="45"/>
      <c r="AT108" s="46">
        <f t="shared" si="447"/>
        <v>0</v>
      </c>
      <c r="AU108" s="46" t="str">
        <f t="shared" si="448"/>
        <v/>
      </c>
      <c r="AV108" s="46" t="str">
        <f t="shared" si="449"/>
        <v/>
      </c>
      <c r="AW108" s="46" t="str">
        <f t="shared" si="450"/>
        <v/>
      </c>
      <c r="AX108" s="46" t="str">
        <f t="shared" si="451"/>
        <v/>
      </c>
      <c r="AY108" s="46" t="str">
        <f t="shared" si="452"/>
        <v xml:space="preserve"> </v>
      </c>
      <c r="AZ108" s="45"/>
      <c r="BA108" s="46" t="str">
        <f t="shared" si="453"/>
        <v/>
      </c>
      <c r="BB108" s="46" t="str">
        <f t="shared" si="454"/>
        <v/>
      </c>
      <c r="BC108" s="46" t="str">
        <f t="shared" si="455"/>
        <v xml:space="preserve"> </v>
      </c>
      <c r="BD108" s="45"/>
      <c r="BE108" s="46" t="str">
        <f t="shared" si="456"/>
        <v/>
      </c>
      <c r="BF108" s="46" t="str">
        <f t="shared" si="457"/>
        <v/>
      </c>
      <c r="BG108" s="46" t="str">
        <f t="shared" si="458"/>
        <v xml:space="preserve"> </v>
      </c>
      <c r="BH108" s="45"/>
      <c r="BI108" s="46">
        <f t="shared" si="459"/>
        <v>0</v>
      </c>
      <c r="BJ108" s="46" t="str">
        <f t="shared" si="460"/>
        <v/>
      </c>
      <c r="BK108" s="46" t="str">
        <f t="shared" si="461"/>
        <v/>
      </c>
      <c r="BL108" s="46" t="str">
        <f t="shared" si="462"/>
        <v/>
      </c>
      <c r="BM108" s="46" t="str">
        <f t="shared" si="463"/>
        <v/>
      </c>
      <c r="BN108" s="46" t="str">
        <f t="shared" si="464"/>
        <v>zero euro</v>
      </c>
      <c r="BO108" s="45"/>
      <c r="BP108" s="46" t="str">
        <f t="shared" si="465"/>
        <v/>
      </c>
      <c r="BQ108" s="45"/>
      <c r="BR108" s="46" t="str">
        <f t="shared" si="466"/>
        <v/>
      </c>
      <c r="BS108" s="46" t="str">
        <f t="shared" si="467"/>
        <v/>
      </c>
      <c r="BT108" s="46" t="str">
        <f t="shared" si="468"/>
        <v xml:space="preserve"> </v>
      </c>
      <c r="BU108" s="45"/>
      <c r="BV108" s="46">
        <f t="shared" si="469"/>
        <v>0</v>
      </c>
      <c r="BW108" s="46" t="str">
        <f t="shared" si="470"/>
        <v/>
      </c>
      <c r="BX108" s="46" t="str">
        <f t="shared" si="471"/>
        <v/>
      </c>
      <c r="BY108" s="46" t="str">
        <f t="shared" si="472"/>
        <v/>
      </c>
      <c r="BZ108" s="46" t="str">
        <f t="shared" si="473"/>
        <v/>
      </c>
      <c r="CA108" s="46" t="str">
        <f t="shared" si="474"/>
        <v xml:space="preserve"> </v>
      </c>
      <c r="CB108" s="45"/>
      <c r="CC108" s="19" t="str">
        <f t="shared" si="475"/>
        <v xml:space="preserve">       zero euro  </v>
      </c>
      <c r="CD108" s="47" t="e">
        <f>#REF!*H108</f>
        <v>#REF!</v>
      </c>
    </row>
    <row r="109" spans="1:82" ht="22.5" x14ac:dyDescent="0.2">
      <c r="A109" s="23" t="s">
        <v>337</v>
      </c>
      <c r="B109" s="72">
        <v>2</v>
      </c>
      <c r="C109" s="39">
        <v>1</v>
      </c>
      <c r="D109" s="39">
        <v>1</v>
      </c>
      <c r="E109" s="49">
        <f>IF(G109="","",MAX(E$9:E108)+1)</f>
        <v>74</v>
      </c>
      <c r="F109" s="73" t="s">
        <v>82</v>
      </c>
      <c r="G109" s="48" t="s">
        <v>28</v>
      </c>
      <c r="H109" s="43">
        <v>0</v>
      </c>
      <c r="I109" s="44" t="str">
        <f t="shared" si="417"/>
        <v xml:space="preserve"> 0,00</v>
      </c>
      <c r="J109" s="44" t="str">
        <f t="shared" si="418"/>
        <v>0</v>
      </c>
      <c r="K109" s="44" t="str">
        <f t="shared" si="419"/>
        <v>0</v>
      </c>
      <c r="L109" s="44" t="str">
        <f t="shared" si="420"/>
        <v>0</v>
      </c>
      <c r="M109" s="44" t="str">
        <f t="shared" si="421"/>
        <v>0</v>
      </c>
      <c r="N109" s="44" t="str">
        <f t="shared" si="422"/>
        <v>0</v>
      </c>
      <c r="O109" s="44" t="str">
        <f t="shared" si="423"/>
        <v>0</v>
      </c>
      <c r="P109" s="44" t="str">
        <f t="shared" si="424"/>
        <v>0</v>
      </c>
      <c r="Q109" s="44" t="str">
        <f t="shared" si="425"/>
        <v>0</v>
      </c>
      <c r="R109" s="44" t="str">
        <f t="shared" si="426"/>
        <v>0</v>
      </c>
      <c r="S109" s="44" t="s">
        <v>12</v>
      </c>
      <c r="T109" s="44" t="str">
        <f t="shared" si="427"/>
        <v>0</v>
      </c>
      <c r="U109" s="44" t="str">
        <f t="shared" si="428"/>
        <v>0</v>
      </c>
      <c r="V109" s="45"/>
      <c r="W109" s="46" t="str">
        <f t="shared" si="429"/>
        <v/>
      </c>
      <c r="X109" s="46" t="str">
        <f t="shared" si="430"/>
        <v/>
      </c>
      <c r="Y109" s="46" t="str">
        <f t="shared" si="431"/>
        <v/>
      </c>
      <c r="Z109" s="45"/>
      <c r="AA109" s="46" t="str">
        <f t="shared" si="432"/>
        <v/>
      </c>
      <c r="AB109" s="46" t="str">
        <f t="shared" si="433"/>
        <v/>
      </c>
      <c r="AC109" s="46" t="str">
        <f t="shared" si="434"/>
        <v xml:space="preserve"> </v>
      </c>
      <c r="AD109" s="45"/>
      <c r="AE109" s="46">
        <f t="shared" si="435"/>
        <v>0</v>
      </c>
      <c r="AF109" s="46" t="str">
        <f t="shared" si="436"/>
        <v/>
      </c>
      <c r="AG109" s="46" t="str">
        <f t="shared" si="437"/>
        <v/>
      </c>
      <c r="AH109" s="46" t="str">
        <f t="shared" si="438"/>
        <v/>
      </c>
      <c r="AI109" s="46" t="str">
        <f t="shared" si="439"/>
        <v/>
      </c>
      <c r="AJ109" s="46" t="str">
        <f t="shared" si="440"/>
        <v xml:space="preserve"> </v>
      </c>
      <c r="AK109" s="45"/>
      <c r="AL109" s="46" t="str">
        <f t="shared" si="441"/>
        <v/>
      </c>
      <c r="AM109" s="46" t="str">
        <f t="shared" si="442"/>
        <v/>
      </c>
      <c r="AN109" s="46" t="str">
        <f t="shared" si="443"/>
        <v xml:space="preserve"> </v>
      </c>
      <c r="AO109" s="45"/>
      <c r="AP109" s="46" t="str">
        <f t="shared" si="444"/>
        <v/>
      </c>
      <c r="AQ109" s="46" t="str">
        <f t="shared" si="445"/>
        <v/>
      </c>
      <c r="AR109" s="46" t="str">
        <f t="shared" si="446"/>
        <v xml:space="preserve"> </v>
      </c>
      <c r="AS109" s="45"/>
      <c r="AT109" s="46">
        <f t="shared" si="447"/>
        <v>0</v>
      </c>
      <c r="AU109" s="46" t="str">
        <f t="shared" si="448"/>
        <v/>
      </c>
      <c r="AV109" s="46" t="str">
        <f t="shared" si="449"/>
        <v/>
      </c>
      <c r="AW109" s="46" t="str">
        <f t="shared" si="450"/>
        <v/>
      </c>
      <c r="AX109" s="46" t="str">
        <f t="shared" si="451"/>
        <v/>
      </c>
      <c r="AY109" s="46" t="str">
        <f t="shared" si="452"/>
        <v xml:space="preserve"> </v>
      </c>
      <c r="AZ109" s="45"/>
      <c r="BA109" s="46" t="str">
        <f t="shared" si="453"/>
        <v/>
      </c>
      <c r="BB109" s="46" t="str">
        <f t="shared" si="454"/>
        <v/>
      </c>
      <c r="BC109" s="46" t="str">
        <f t="shared" si="455"/>
        <v xml:space="preserve"> </v>
      </c>
      <c r="BD109" s="45"/>
      <c r="BE109" s="46" t="str">
        <f t="shared" si="456"/>
        <v/>
      </c>
      <c r="BF109" s="46" t="str">
        <f t="shared" si="457"/>
        <v/>
      </c>
      <c r="BG109" s="46" t="str">
        <f t="shared" si="458"/>
        <v xml:space="preserve"> </v>
      </c>
      <c r="BH109" s="45"/>
      <c r="BI109" s="46">
        <f t="shared" si="459"/>
        <v>0</v>
      </c>
      <c r="BJ109" s="46" t="str">
        <f t="shared" si="460"/>
        <v/>
      </c>
      <c r="BK109" s="46" t="str">
        <f t="shared" si="461"/>
        <v/>
      </c>
      <c r="BL109" s="46" t="str">
        <f t="shared" si="462"/>
        <v/>
      </c>
      <c r="BM109" s="46" t="str">
        <f t="shared" si="463"/>
        <v/>
      </c>
      <c r="BN109" s="46" t="str">
        <f t="shared" si="464"/>
        <v>zero euro</v>
      </c>
      <c r="BO109" s="45"/>
      <c r="BP109" s="46" t="str">
        <f t="shared" si="465"/>
        <v/>
      </c>
      <c r="BQ109" s="45"/>
      <c r="BR109" s="46" t="str">
        <f t="shared" si="466"/>
        <v/>
      </c>
      <c r="BS109" s="46" t="str">
        <f t="shared" si="467"/>
        <v/>
      </c>
      <c r="BT109" s="46" t="str">
        <f t="shared" si="468"/>
        <v xml:space="preserve"> </v>
      </c>
      <c r="BU109" s="45"/>
      <c r="BV109" s="46">
        <f t="shared" si="469"/>
        <v>0</v>
      </c>
      <c r="BW109" s="46" t="str">
        <f t="shared" si="470"/>
        <v/>
      </c>
      <c r="BX109" s="46" t="str">
        <f t="shared" si="471"/>
        <v/>
      </c>
      <c r="BY109" s="46" t="str">
        <f t="shared" si="472"/>
        <v/>
      </c>
      <c r="BZ109" s="46" t="str">
        <f t="shared" si="473"/>
        <v/>
      </c>
      <c r="CA109" s="46" t="str">
        <f t="shared" si="474"/>
        <v xml:space="preserve"> </v>
      </c>
      <c r="CB109" s="45"/>
      <c r="CC109" s="19" t="str">
        <f t="shared" si="475"/>
        <v xml:space="preserve">       zero euro  </v>
      </c>
      <c r="CD109" s="47" t="e">
        <f>#REF!*H109</f>
        <v>#REF!</v>
      </c>
    </row>
    <row r="110" spans="1:82" ht="22.5" x14ac:dyDescent="0.2">
      <c r="A110" s="23" t="s">
        <v>337</v>
      </c>
      <c r="B110" s="72">
        <v>2</v>
      </c>
      <c r="C110" s="39">
        <v>1</v>
      </c>
      <c r="D110" s="39">
        <v>1</v>
      </c>
      <c r="E110" s="49">
        <f>IF(G110="","",MAX(E$9:E109)+1)</f>
        <v>75</v>
      </c>
      <c r="F110" s="73" t="s">
        <v>83</v>
      </c>
      <c r="G110" s="48" t="s">
        <v>28</v>
      </c>
      <c r="H110" s="43">
        <v>0</v>
      </c>
      <c r="I110" s="44" t="str">
        <f t="shared" si="417"/>
        <v xml:space="preserve"> 0,00</v>
      </c>
      <c r="J110" s="44" t="str">
        <f t="shared" si="418"/>
        <v>0</v>
      </c>
      <c r="K110" s="44" t="str">
        <f t="shared" si="419"/>
        <v>0</v>
      </c>
      <c r="L110" s="44" t="str">
        <f t="shared" si="420"/>
        <v>0</v>
      </c>
      <c r="M110" s="44" t="str">
        <f t="shared" si="421"/>
        <v>0</v>
      </c>
      <c r="N110" s="44" t="str">
        <f t="shared" si="422"/>
        <v>0</v>
      </c>
      <c r="O110" s="44" t="str">
        <f t="shared" si="423"/>
        <v>0</v>
      </c>
      <c r="P110" s="44" t="str">
        <f t="shared" si="424"/>
        <v>0</v>
      </c>
      <c r="Q110" s="44" t="str">
        <f t="shared" si="425"/>
        <v>0</v>
      </c>
      <c r="R110" s="44" t="str">
        <f t="shared" si="426"/>
        <v>0</v>
      </c>
      <c r="S110" s="44" t="s">
        <v>12</v>
      </c>
      <c r="T110" s="44" t="str">
        <f t="shared" si="427"/>
        <v>0</v>
      </c>
      <c r="U110" s="44" t="str">
        <f t="shared" si="428"/>
        <v>0</v>
      </c>
      <c r="V110" s="45"/>
      <c r="W110" s="46" t="str">
        <f t="shared" si="429"/>
        <v/>
      </c>
      <c r="X110" s="46" t="str">
        <f t="shared" si="430"/>
        <v/>
      </c>
      <c r="Y110" s="46" t="str">
        <f t="shared" si="431"/>
        <v/>
      </c>
      <c r="Z110" s="45"/>
      <c r="AA110" s="46" t="str">
        <f t="shared" si="432"/>
        <v/>
      </c>
      <c r="AB110" s="46" t="str">
        <f t="shared" si="433"/>
        <v/>
      </c>
      <c r="AC110" s="46" t="str">
        <f t="shared" si="434"/>
        <v xml:space="preserve"> </v>
      </c>
      <c r="AD110" s="45"/>
      <c r="AE110" s="46">
        <f t="shared" si="435"/>
        <v>0</v>
      </c>
      <c r="AF110" s="46" t="str">
        <f t="shared" si="436"/>
        <v/>
      </c>
      <c r="AG110" s="46" t="str">
        <f t="shared" si="437"/>
        <v/>
      </c>
      <c r="AH110" s="46" t="str">
        <f t="shared" si="438"/>
        <v/>
      </c>
      <c r="AI110" s="46" t="str">
        <f t="shared" si="439"/>
        <v/>
      </c>
      <c r="AJ110" s="46" t="str">
        <f t="shared" si="440"/>
        <v xml:space="preserve"> </v>
      </c>
      <c r="AK110" s="45"/>
      <c r="AL110" s="46" t="str">
        <f t="shared" si="441"/>
        <v/>
      </c>
      <c r="AM110" s="46" t="str">
        <f t="shared" si="442"/>
        <v/>
      </c>
      <c r="AN110" s="46" t="str">
        <f t="shared" si="443"/>
        <v xml:space="preserve"> </v>
      </c>
      <c r="AO110" s="45"/>
      <c r="AP110" s="46" t="str">
        <f t="shared" si="444"/>
        <v/>
      </c>
      <c r="AQ110" s="46" t="str">
        <f t="shared" si="445"/>
        <v/>
      </c>
      <c r="AR110" s="46" t="str">
        <f t="shared" si="446"/>
        <v xml:space="preserve"> </v>
      </c>
      <c r="AS110" s="45"/>
      <c r="AT110" s="46">
        <f t="shared" si="447"/>
        <v>0</v>
      </c>
      <c r="AU110" s="46" t="str">
        <f t="shared" si="448"/>
        <v/>
      </c>
      <c r="AV110" s="46" t="str">
        <f t="shared" si="449"/>
        <v/>
      </c>
      <c r="AW110" s="46" t="str">
        <f t="shared" si="450"/>
        <v/>
      </c>
      <c r="AX110" s="46" t="str">
        <f t="shared" si="451"/>
        <v/>
      </c>
      <c r="AY110" s="46" t="str">
        <f t="shared" si="452"/>
        <v xml:space="preserve"> </v>
      </c>
      <c r="AZ110" s="45"/>
      <c r="BA110" s="46" t="str">
        <f t="shared" si="453"/>
        <v/>
      </c>
      <c r="BB110" s="46" t="str">
        <f t="shared" si="454"/>
        <v/>
      </c>
      <c r="BC110" s="46" t="str">
        <f t="shared" si="455"/>
        <v xml:space="preserve"> </v>
      </c>
      <c r="BD110" s="45"/>
      <c r="BE110" s="46" t="str">
        <f t="shared" si="456"/>
        <v/>
      </c>
      <c r="BF110" s="46" t="str">
        <f t="shared" si="457"/>
        <v/>
      </c>
      <c r="BG110" s="46" t="str">
        <f t="shared" si="458"/>
        <v xml:space="preserve"> </v>
      </c>
      <c r="BH110" s="45"/>
      <c r="BI110" s="46">
        <f t="shared" si="459"/>
        <v>0</v>
      </c>
      <c r="BJ110" s="46" t="str">
        <f t="shared" si="460"/>
        <v/>
      </c>
      <c r="BK110" s="46" t="str">
        <f t="shared" si="461"/>
        <v/>
      </c>
      <c r="BL110" s="46" t="str">
        <f t="shared" si="462"/>
        <v/>
      </c>
      <c r="BM110" s="46" t="str">
        <f t="shared" si="463"/>
        <v/>
      </c>
      <c r="BN110" s="46" t="str">
        <f t="shared" si="464"/>
        <v>zero euro</v>
      </c>
      <c r="BO110" s="45"/>
      <c r="BP110" s="46" t="str">
        <f t="shared" si="465"/>
        <v/>
      </c>
      <c r="BQ110" s="45"/>
      <c r="BR110" s="46" t="str">
        <f t="shared" si="466"/>
        <v/>
      </c>
      <c r="BS110" s="46" t="str">
        <f t="shared" si="467"/>
        <v/>
      </c>
      <c r="BT110" s="46" t="str">
        <f t="shared" si="468"/>
        <v xml:space="preserve"> </v>
      </c>
      <c r="BU110" s="45"/>
      <c r="BV110" s="46">
        <f t="shared" si="469"/>
        <v>0</v>
      </c>
      <c r="BW110" s="46" t="str">
        <f t="shared" si="470"/>
        <v/>
      </c>
      <c r="BX110" s="46" t="str">
        <f t="shared" si="471"/>
        <v/>
      </c>
      <c r="BY110" s="46" t="str">
        <f t="shared" si="472"/>
        <v/>
      </c>
      <c r="BZ110" s="46" t="str">
        <f t="shared" si="473"/>
        <v/>
      </c>
      <c r="CA110" s="46" t="str">
        <f t="shared" si="474"/>
        <v xml:space="preserve"> </v>
      </c>
      <c r="CB110" s="45"/>
      <c r="CC110" s="19" t="str">
        <f t="shared" si="475"/>
        <v xml:space="preserve">       zero euro  </v>
      </c>
      <c r="CD110" s="47" t="e">
        <f>#REF!*H110</f>
        <v>#REF!</v>
      </c>
    </row>
    <row r="111" spans="1:82" ht="11.25" x14ac:dyDescent="0.2">
      <c r="A111" s="23" t="s">
        <v>337</v>
      </c>
      <c r="B111" s="72">
        <v>2</v>
      </c>
      <c r="C111" s="39">
        <v>1</v>
      </c>
      <c r="D111" s="39">
        <v>1</v>
      </c>
      <c r="E111" s="49">
        <f>IF(G111="","",MAX(E$9:E110)+1)</f>
        <v>76</v>
      </c>
      <c r="F111" s="73" t="s">
        <v>84</v>
      </c>
      <c r="G111" s="48" t="s">
        <v>42</v>
      </c>
      <c r="H111" s="43">
        <v>0</v>
      </c>
      <c r="I111" s="44" t="str">
        <f t="shared" si="417"/>
        <v xml:space="preserve"> 0,00</v>
      </c>
      <c r="J111" s="44" t="str">
        <f t="shared" si="418"/>
        <v>0</v>
      </c>
      <c r="K111" s="44" t="str">
        <f t="shared" si="419"/>
        <v>0</v>
      </c>
      <c r="L111" s="44" t="str">
        <f t="shared" si="420"/>
        <v>0</v>
      </c>
      <c r="M111" s="44" t="str">
        <f t="shared" si="421"/>
        <v>0</v>
      </c>
      <c r="N111" s="44" t="str">
        <f t="shared" si="422"/>
        <v>0</v>
      </c>
      <c r="O111" s="44" t="str">
        <f t="shared" si="423"/>
        <v>0</v>
      </c>
      <c r="P111" s="44" t="str">
        <f t="shared" si="424"/>
        <v>0</v>
      </c>
      <c r="Q111" s="44" t="str">
        <f t="shared" si="425"/>
        <v>0</v>
      </c>
      <c r="R111" s="44" t="str">
        <f t="shared" si="426"/>
        <v>0</v>
      </c>
      <c r="S111" s="44" t="s">
        <v>12</v>
      </c>
      <c r="T111" s="44" t="str">
        <f t="shared" si="427"/>
        <v>0</v>
      </c>
      <c r="U111" s="44" t="str">
        <f t="shared" si="428"/>
        <v>0</v>
      </c>
      <c r="V111" s="45"/>
      <c r="W111" s="46" t="str">
        <f t="shared" si="429"/>
        <v/>
      </c>
      <c r="X111" s="46" t="str">
        <f t="shared" si="430"/>
        <v/>
      </c>
      <c r="Y111" s="46" t="str">
        <f t="shared" si="431"/>
        <v/>
      </c>
      <c r="Z111" s="45"/>
      <c r="AA111" s="46" t="str">
        <f t="shared" si="432"/>
        <v/>
      </c>
      <c r="AB111" s="46" t="str">
        <f t="shared" si="433"/>
        <v/>
      </c>
      <c r="AC111" s="46" t="str">
        <f t="shared" si="434"/>
        <v xml:space="preserve"> </v>
      </c>
      <c r="AD111" s="45"/>
      <c r="AE111" s="46">
        <f t="shared" si="435"/>
        <v>0</v>
      </c>
      <c r="AF111" s="46" t="str">
        <f t="shared" si="436"/>
        <v/>
      </c>
      <c r="AG111" s="46" t="str">
        <f t="shared" si="437"/>
        <v/>
      </c>
      <c r="AH111" s="46" t="str">
        <f t="shared" si="438"/>
        <v/>
      </c>
      <c r="AI111" s="46" t="str">
        <f t="shared" si="439"/>
        <v/>
      </c>
      <c r="AJ111" s="46" t="str">
        <f t="shared" si="440"/>
        <v xml:space="preserve"> </v>
      </c>
      <c r="AK111" s="45"/>
      <c r="AL111" s="46" t="str">
        <f t="shared" si="441"/>
        <v/>
      </c>
      <c r="AM111" s="46" t="str">
        <f t="shared" si="442"/>
        <v/>
      </c>
      <c r="AN111" s="46" t="str">
        <f t="shared" si="443"/>
        <v xml:space="preserve"> </v>
      </c>
      <c r="AO111" s="45"/>
      <c r="AP111" s="46" t="str">
        <f t="shared" si="444"/>
        <v/>
      </c>
      <c r="AQ111" s="46" t="str">
        <f t="shared" si="445"/>
        <v/>
      </c>
      <c r="AR111" s="46" t="str">
        <f t="shared" si="446"/>
        <v xml:space="preserve"> </v>
      </c>
      <c r="AS111" s="45"/>
      <c r="AT111" s="46">
        <f t="shared" si="447"/>
        <v>0</v>
      </c>
      <c r="AU111" s="46" t="str">
        <f t="shared" si="448"/>
        <v/>
      </c>
      <c r="AV111" s="46" t="str">
        <f t="shared" si="449"/>
        <v/>
      </c>
      <c r="AW111" s="46" t="str">
        <f t="shared" si="450"/>
        <v/>
      </c>
      <c r="AX111" s="46" t="str">
        <f t="shared" si="451"/>
        <v/>
      </c>
      <c r="AY111" s="46" t="str">
        <f t="shared" si="452"/>
        <v xml:space="preserve"> </v>
      </c>
      <c r="AZ111" s="45"/>
      <c r="BA111" s="46" t="str">
        <f t="shared" si="453"/>
        <v/>
      </c>
      <c r="BB111" s="46" t="str">
        <f t="shared" si="454"/>
        <v/>
      </c>
      <c r="BC111" s="46" t="str">
        <f t="shared" si="455"/>
        <v xml:space="preserve"> </v>
      </c>
      <c r="BD111" s="45"/>
      <c r="BE111" s="46" t="str">
        <f t="shared" si="456"/>
        <v/>
      </c>
      <c r="BF111" s="46" t="str">
        <f t="shared" si="457"/>
        <v/>
      </c>
      <c r="BG111" s="46" t="str">
        <f t="shared" si="458"/>
        <v xml:space="preserve"> </v>
      </c>
      <c r="BH111" s="45"/>
      <c r="BI111" s="46">
        <f t="shared" si="459"/>
        <v>0</v>
      </c>
      <c r="BJ111" s="46" t="str">
        <f t="shared" si="460"/>
        <v/>
      </c>
      <c r="BK111" s="46" t="str">
        <f t="shared" si="461"/>
        <v/>
      </c>
      <c r="BL111" s="46" t="str">
        <f t="shared" si="462"/>
        <v/>
      </c>
      <c r="BM111" s="46" t="str">
        <f t="shared" si="463"/>
        <v/>
      </c>
      <c r="BN111" s="46" t="str">
        <f t="shared" si="464"/>
        <v>zero euro</v>
      </c>
      <c r="BO111" s="45"/>
      <c r="BP111" s="46" t="str">
        <f t="shared" si="465"/>
        <v/>
      </c>
      <c r="BQ111" s="45"/>
      <c r="BR111" s="46" t="str">
        <f t="shared" si="466"/>
        <v/>
      </c>
      <c r="BS111" s="46" t="str">
        <f t="shared" si="467"/>
        <v/>
      </c>
      <c r="BT111" s="46" t="str">
        <f t="shared" si="468"/>
        <v xml:space="preserve"> </v>
      </c>
      <c r="BU111" s="45"/>
      <c r="BV111" s="46">
        <f t="shared" si="469"/>
        <v>0</v>
      </c>
      <c r="BW111" s="46" t="str">
        <f t="shared" si="470"/>
        <v/>
      </c>
      <c r="BX111" s="46" t="str">
        <f t="shared" si="471"/>
        <v/>
      </c>
      <c r="BY111" s="46" t="str">
        <f t="shared" si="472"/>
        <v/>
      </c>
      <c r="BZ111" s="46" t="str">
        <f t="shared" si="473"/>
        <v/>
      </c>
      <c r="CA111" s="46" t="str">
        <f t="shared" si="474"/>
        <v xml:space="preserve"> </v>
      </c>
      <c r="CB111" s="45"/>
      <c r="CC111" s="19" t="str">
        <f t="shared" si="475"/>
        <v xml:space="preserve">       zero euro  </v>
      </c>
      <c r="CD111" s="47" t="e">
        <f>#REF!*H111</f>
        <v>#REF!</v>
      </c>
    </row>
    <row r="112" spans="1:82" ht="11.25" x14ac:dyDescent="0.2">
      <c r="A112" s="23" t="s">
        <v>337</v>
      </c>
      <c r="B112" s="72">
        <v>2</v>
      </c>
      <c r="C112" s="39">
        <v>1</v>
      </c>
      <c r="D112" s="39">
        <v>1</v>
      </c>
      <c r="E112" s="49">
        <f>IF(G112="","",MAX(E$9:E111)+1)</f>
        <v>77</v>
      </c>
      <c r="F112" s="73" t="s">
        <v>85</v>
      </c>
      <c r="G112" s="48" t="s">
        <v>42</v>
      </c>
      <c r="H112" s="43">
        <v>0</v>
      </c>
      <c r="I112" s="44" t="str">
        <f t="shared" si="417"/>
        <v xml:space="preserve"> 0,00</v>
      </c>
      <c r="J112" s="44" t="str">
        <f t="shared" si="418"/>
        <v>0</v>
      </c>
      <c r="K112" s="44" t="str">
        <f t="shared" si="419"/>
        <v>0</v>
      </c>
      <c r="L112" s="44" t="str">
        <f t="shared" si="420"/>
        <v>0</v>
      </c>
      <c r="M112" s="44" t="str">
        <f t="shared" si="421"/>
        <v>0</v>
      </c>
      <c r="N112" s="44" t="str">
        <f t="shared" si="422"/>
        <v>0</v>
      </c>
      <c r="O112" s="44" t="str">
        <f t="shared" si="423"/>
        <v>0</v>
      </c>
      <c r="P112" s="44" t="str">
        <f t="shared" si="424"/>
        <v>0</v>
      </c>
      <c r="Q112" s="44" t="str">
        <f t="shared" si="425"/>
        <v>0</v>
      </c>
      <c r="R112" s="44" t="str">
        <f t="shared" si="426"/>
        <v>0</v>
      </c>
      <c r="S112" s="44" t="s">
        <v>12</v>
      </c>
      <c r="T112" s="44" t="str">
        <f t="shared" si="427"/>
        <v>0</v>
      </c>
      <c r="U112" s="44" t="str">
        <f t="shared" si="428"/>
        <v>0</v>
      </c>
      <c r="V112" s="45"/>
      <c r="W112" s="46" t="str">
        <f t="shared" si="429"/>
        <v/>
      </c>
      <c r="X112" s="46" t="str">
        <f t="shared" si="430"/>
        <v/>
      </c>
      <c r="Y112" s="46" t="str">
        <f t="shared" si="431"/>
        <v/>
      </c>
      <c r="Z112" s="45"/>
      <c r="AA112" s="46" t="str">
        <f t="shared" si="432"/>
        <v/>
      </c>
      <c r="AB112" s="46" t="str">
        <f t="shared" si="433"/>
        <v/>
      </c>
      <c r="AC112" s="46" t="str">
        <f t="shared" si="434"/>
        <v xml:space="preserve"> </v>
      </c>
      <c r="AD112" s="45"/>
      <c r="AE112" s="46">
        <f t="shared" si="435"/>
        <v>0</v>
      </c>
      <c r="AF112" s="46" t="str">
        <f t="shared" si="436"/>
        <v/>
      </c>
      <c r="AG112" s="46" t="str">
        <f t="shared" si="437"/>
        <v/>
      </c>
      <c r="AH112" s="46" t="str">
        <f t="shared" si="438"/>
        <v/>
      </c>
      <c r="AI112" s="46" t="str">
        <f t="shared" si="439"/>
        <v/>
      </c>
      <c r="AJ112" s="46" t="str">
        <f t="shared" si="440"/>
        <v xml:space="preserve"> </v>
      </c>
      <c r="AK112" s="45"/>
      <c r="AL112" s="46" t="str">
        <f t="shared" si="441"/>
        <v/>
      </c>
      <c r="AM112" s="46" t="str">
        <f t="shared" si="442"/>
        <v/>
      </c>
      <c r="AN112" s="46" t="str">
        <f t="shared" si="443"/>
        <v xml:space="preserve"> </v>
      </c>
      <c r="AO112" s="45"/>
      <c r="AP112" s="46" t="str">
        <f t="shared" si="444"/>
        <v/>
      </c>
      <c r="AQ112" s="46" t="str">
        <f t="shared" si="445"/>
        <v/>
      </c>
      <c r="AR112" s="46" t="str">
        <f t="shared" si="446"/>
        <v xml:space="preserve"> </v>
      </c>
      <c r="AS112" s="45"/>
      <c r="AT112" s="46">
        <f t="shared" si="447"/>
        <v>0</v>
      </c>
      <c r="AU112" s="46" t="str">
        <f t="shared" si="448"/>
        <v/>
      </c>
      <c r="AV112" s="46" t="str">
        <f t="shared" si="449"/>
        <v/>
      </c>
      <c r="AW112" s="46" t="str">
        <f t="shared" si="450"/>
        <v/>
      </c>
      <c r="AX112" s="46" t="str">
        <f t="shared" si="451"/>
        <v/>
      </c>
      <c r="AY112" s="46" t="str">
        <f t="shared" si="452"/>
        <v xml:space="preserve"> </v>
      </c>
      <c r="AZ112" s="45"/>
      <c r="BA112" s="46" t="str">
        <f t="shared" si="453"/>
        <v/>
      </c>
      <c r="BB112" s="46" t="str">
        <f t="shared" si="454"/>
        <v/>
      </c>
      <c r="BC112" s="46" t="str">
        <f t="shared" si="455"/>
        <v xml:space="preserve"> </v>
      </c>
      <c r="BD112" s="45"/>
      <c r="BE112" s="46" t="str">
        <f t="shared" si="456"/>
        <v/>
      </c>
      <c r="BF112" s="46" t="str">
        <f t="shared" si="457"/>
        <v/>
      </c>
      <c r="BG112" s="46" t="str">
        <f t="shared" si="458"/>
        <v xml:space="preserve"> </v>
      </c>
      <c r="BH112" s="45"/>
      <c r="BI112" s="46">
        <f t="shared" si="459"/>
        <v>0</v>
      </c>
      <c r="BJ112" s="46" t="str">
        <f t="shared" si="460"/>
        <v/>
      </c>
      <c r="BK112" s="46" t="str">
        <f t="shared" si="461"/>
        <v/>
      </c>
      <c r="BL112" s="46" t="str">
        <f t="shared" si="462"/>
        <v/>
      </c>
      <c r="BM112" s="46" t="str">
        <f t="shared" si="463"/>
        <v/>
      </c>
      <c r="BN112" s="46" t="str">
        <f t="shared" si="464"/>
        <v>zero euro</v>
      </c>
      <c r="BO112" s="45"/>
      <c r="BP112" s="46" t="str">
        <f t="shared" si="465"/>
        <v/>
      </c>
      <c r="BQ112" s="45"/>
      <c r="BR112" s="46" t="str">
        <f t="shared" si="466"/>
        <v/>
      </c>
      <c r="BS112" s="46" t="str">
        <f t="shared" si="467"/>
        <v/>
      </c>
      <c r="BT112" s="46" t="str">
        <f t="shared" si="468"/>
        <v xml:space="preserve"> </v>
      </c>
      <c r="BU112" s="45"/>
      <c r="BV112" s="46">
        <f t="shared" si="469"/>
        <v>0</v>
      </c>
      <c r="BW112" s="46" t="str">
        <f t="shared" si="470"/>
        <v/>
      </c>
      <c r="BX112" s="46" t="str">
        <f t="shared" si="471"/>
        <v/>
      </c>
      <c r="BY112" s="46" t="str">
        <f t="shared" si="472"/>
        <v/>
      </c>
      <c r="BZ112" s="46" t="str">
        <f t="shared" si="473"/>
        <v/>
      </c>
      <c r="CA112" s="46" t="str">
        <f t="shared" si="474"/>
        <v xml:space="preserve"> </v>
      </c>
      <c r="CB112" s="45"/>
      <c r="CC112" s="19" t="str">
        <f t="shared" si="475"/>
        <v xml:space="preserve">       zero euro  </v>
      </c>
      <c r="CD112" s="47" t="e">
        <f>#REF!*H112</f>
        <v>#REF!</v>
      </c>
    </row>
    <row r="113" spans="1:82" ht="11.25" x14ac:dyDescent="0.2">
      <c r="A113" s="23" t="s">
        <v>337</v>
      </c>
      <c r="B113" s="72">
        <v>2</v>
      </c>
      <c r="C113" s="39">
        <v>1</v>
      </c>
      <c r="D113" s="39">
        <v>1</v>
      </c>
      <c r="E113" s="49">
        <f>IF(G113="","",MAX(E$9:E112)+1)</f>
        <v>78</v>
      </c>
      <c r="F113" s="73" t="s">
        <v>86</v>
      </c>
      <c r="G113" s="48" t="s">
        <v>42</v>
      </c>
      <c r="H113" s="43">
        <v>0</v>
      </c>
      <c r="I113" s="44" t="str">
        <f t="shared" si="417"/>
        <v xml:space="preserve"> 0,00</v>
      </c>
      <c r="J113" s="44" t="str">
        <f t="shared" si="418"/>
        <v>0</v>
      </c>
      <c r="K113" s="44" t="str">
        <f t="shared" si="419"/>
        <v>0</v>
      </c>
      <c r="L113" s="44" t="str">
        <f t="shared" si="420"/>
        <v>0</v>
      </c>
      <c r="M113" s="44" t="str">
        <f t="shared" si="421"/>
        <v>0</v>
      </c>
      <c r="N113" s="44" t="str">
        <f t="shared" si="422"/>
        <v>0</v>
      </c>
      <c r="O113" s="44" t="str">
        <f t="shared" si="423"/>
        <v>0</v>
      </c>
      <c r="P113" s="44" t="str">
        <f t="shared" si="424"/>
        <v>0</v>
      </c>
      <c r="Q113" s="44" t="str">
        <f t="shared" si="425"/>
        <v>0</v>
      </c>
      <c r="R113" s="44" t="str">
        <f t="shared" si="426"/>
        <v>0</v>
      </c>
      <c r="S113" s="44" t="s">
        <v>12</v>
      </c>
      <c r="T113" s="44" t="str">
        <f t="shared" si="427"/>
        <v>0</v>
      </c>
      <c r="U113" s="44" t="str">
        <f t="shared" si="428"/>
        <v>0</v>
      </c>
      <c r="V113" s="45"/>
      <c r="W113" s="46" t="str">
        <f t="shared" si="429"/>
        <v/>
      </c>
      <c r="X113" s="46" t="str">
        <f t="shared" si="430"/>
        <v/>
      </c>
      <c r="Y113" s="46" t="str">
        <f t="shared" si="431"/>
        <v/>
      </c>
      <c r="Z113" s="45"/>
      <c r="AA113" s="46" t="str">
        <f t="shared" si="432"/>
        <v/>
      </c>
      <c r="AB113" s="46" t="str">
        <f t="shared" si="433"/>
        <v/>
      </c>
      <c r="AC113" s="46" t="str">
        <f t="shared" si="434"/>
        <v xml:space="preserve"> </v>
      </c>
      <c r="AD113" s="45"/>
      <c r="AE113" s="46">
        <f t="shared" si="435"/>
        <v>0</v>
      </c>
      <c r="AF113" s="46" t="str">
        <f t="shared" si="436"/>
        <v/>
      </c>
      <c r="AG113" s="46" t="str">
        <f t="shared" si="437"/>
        <v/>
      </c>
      <c r="AH113" s="46" t="str">
        <f t="shared" si="438"/>
        <v/>
      </c>
      <c r="AI113" s="46" t="str">
        <f t="shared" si="439"/>
        <v/>
      </c>
      <c r="AJ113" s="46" t="str">
        <f t="shared" si="440"/>
        <v xml:space="preserve"> </v>
      </c>
      <c r="AK113" s="45"/>
      <c r="AL113" s="46" t="str">
        <f t="shared" si="441"/>
        <v/>
      </c>
      <c r="AM113" s="46" t="str">
        <f t="shared" si="442"/>
        <v/>
      </c>
      <c r="AN113" s="46" t="str">
        <f t="shared" si="443"/>
        <v xml:space="preserve"> </v>
      </c>
      <c r="AO113" s="45"/>
      <c r="AP113" s="46" t="str">
        <f t="shared" si="444"/>
        <v/>
      </c>
      <c r="AQ113" s="46" t="str">
        <f t="shared" si="445"/>
        <v/>
      </c>
      <c r="AR113" s="46" t="str">
        <f t="shared" si="446"/>
        <v xml:space="preserve"> </v>
      </c>
      <c r="AS113" s="45"/>
      <c r="AT113" s="46">
        <f t="shared" si="447"/>
        <v>0</v>
      </c>
      <c r="AU113" s="46" t="str">
        <f t="shared" si="448"/>
        <v/>
      </c>
      <c r="AV113" s="46" t="str">
        <f t="shared" si="449"/>
        <v/>
      </c>
      <c r="AW113" s="46" t="str">
        <f t="shared" si="450"/>
        <v/>
      </c>
      <c r="AX113" s="46" t="str">
        <f t="shared" si="451"/>
        <v/>
      </c>
      <c r="AY113" s="46" t="str">
        <f t="shared" si="452"/>
        <v xml:space="preserve"> </v>
      </c>
      <c r="AZ113" s="45"/>
      <c r="BA113" s="46" t="str">
        <f t="shared" si="453"/>
        <v/>
      </c>
      <c r="BB113" s="46" t="str">
        <f t="shared" si="454"/>
        <v/>
      </c>
      <c r="BC113" s="46" t="str">
        <f t="shared" si="455"/>
        <v xml:space="preserve"> </v>
      </c>
      <c r="BD113" s="45"/>
      <c r="BE113" s="46" t="str">
        <f t="shared" si="456"/>
        <v/>
      </c>
      <c r="BF113" s="46" t="str">
        <f t="shared" si="457"/>
        <v/>
      </c>
      <c r="BG113" s="46" t="str">
        <f t="shared" si="458"/>
        <v xml:space="preserve"> </v>
      </c>
      <c r="BH113" s="45"/>
      <c r="BI113" s="46">
        <f t="shared" si="459"/>
        <v>0</v>
      </c>
      <c r="BJ113" s="46" t="str">
        <f t="shared" si="460"/>
        <v/>
      </c>
      <c r="BK113" s="46" t="str">
        <f t="shared" si="461"/>
        <v/>
      </c>
      <c r="BL113" s="46" t="str">
        <f t="shared" si="462"/>
        <v/>
      </c>
      <c r="BM113" s="46" t="str">
        <f t="shared" si="463"/>
        <v/>
      </c>
      <c r="BN113" s="46" t="str">
        <f t="shared" si="464"/>
        <v>zero euro</v>
      </c>
      <c r="BO113" s="45"/>
      <c r="BP113" s="46" t="str">
        <f t="shared" si="465"/>
        <v/>
      </c>
      <c r="BQ113" s="45"/>
      <c r="BR113" s="46" t="str">
        <f t="shared" si="466"/>
        <v/>
      </c>
      <c r="BS113" s="46" t="str">
        <f t="shared" si="467"/>
        <v/>
      </c>
      <c r="BT113" s="46" t="str">
        <f t="shared" si="468"/>
        <v xml:space="preserve"> </v>
      </c>
      <c r="BU113" s="45"/>
      <c r="BV113" s="46">
        <f t="shared" si="469"/>
        <v>0</v>
      </c>
      <c r="BW113" s="46" t="str">
        <f t="shared" si="470"/>
        <v/>
      </c>
      <c r="BX113" s="46" t="str">
        <f t="shared" si="471"/>
        <v/>
      </c>
      <c r="BY113" s="46" t="str">
        <f t="shared" si="472"/>
        <v/>
      </c>
      <c r="BZ113" s="46" t="str">
        <f t="shared" si="473"/>
        <v/>
      </c>
      <c r="CA113" s="46" t="str">
        <f t="shared" si="474"/>
        <v xml:space="preserve"> </v>
      </c>
      <c r="CB113" s="45"/>
      <c r="CC113" s="19" t="str">
        <f t="shared" si="475"/>
        <v xml:space="preserve">       zero euro  </v>
      </c>
      <c r="CD113" s="47" t="e">
        <f>#REF!*H113</f>
        <v>#REF!</v>
      </c>
    </row>
    <row r="114" spans="1:82" ht="11.25" x14ac:dyDescent="0.2">
      <c r="A114" s="23" t="s">
        <v>337</v>
      </c>
      <c r="B114" s="72">
        <v>2</v>
      </c>
      <c r="C114" s="39">
        <v>1</v>
      </c>
      <c r="D114" s="39">
        <v>1</v>
      </c>
      <c r="E114" s="49">
        <f>IF(G114="","",MAX(E$9:E113)+1)</f>
        <v>79</v>
      </c>
      <c r="F114" s="73" t="s">
        <v>87</v>
      </c>
      <c r="G114" s="48" t="s">
        <v>28</v>
      </c>
      <c r="H114" s="43">
        <v>0</v>
      </c>
      <c r="I114" s="44" t="str">
        <f t="shared" si="417"/>
        <v xml:space="preserve"> 0,00</v>
      </c>
      <c r="J114" s="44" t="str">
        <f>IF(H114&gt;=100000000,MID(RIGHT(I114,12),1,1),"0")</f>
        <v>0</v>
      </c>
      <c r="K114" s="44" t="str">
        <f>IF(H114&gt;=10000000,MID(RIGHT(I114,11),1,1),"0")</f>
        <v>0</v>
      </c>
      <c r="L114" s="44" t="str">
        <f>IF(H114&gt;=1000000,MID(RIGHT(I114,10),1,1),"0")</f>
        <v>0</v>
      </c>
      <c r="M114" s="44" t="str">
        <f>IF(H114&gt;=100000,MID(RIGHT(I114,9),1,1),"0")</f>
        <v>0</v>
      </c>
      <c r="N114" s="44" t="str">
        <f>IF(H114&gt;=10000,MID(RIGHT(I114,8),1,1),"0")</f>
        <v>0</v>
      </c>
      <c r="O114" s="44" t="str">
        <f>IF(H114&gt;=1000,MID(RIGHT(I114,7),1,1),"0")</f>
        <v>0</v>
      </c>
      <c r="P114" s="44" t="str">
        <f>IF(H114&gt;=100,MID(RIGHT(I114,6),1,1),"0")</f>
        <v>0</v>
      </c>
      <c r="Q114" s="44" t="str">
        <f>IF(H114&gt;=10,MID(RIGHT(I114,5),1,1),"0")</f>
        <v>0</v>
      </c>
      <c r="R114" s="44" t="str">
        <f>IF(H114&gt;=0,MID(RIGHT(I114,4),1,1),"0")</f>
        <v>0</v>
      </c>
      <c r="S114" s="44" t="s">
        <v>12</v>
      </c>
      <c r="T114" s="44" t="str">
        <f>IF(INT(H114)&lt;&gt;H114,MID(RIGHT(I114,2),1,1),"0")</f>
        <v>0</v>
      </c>
      <c r="U114" s="44" t="str">
        <f>IF(INT(H114*10)&lt;&gt;H114*10,RIGHT(I114,1),"0")</f>
        <v>0</v>
      </c>
      <c r="V114" s="45"/>
      <c r="W114" s="46" t="str">
        <f>IF(OR(VALUE(J114)=0,VALUE(J114)&gt;5),"",CONCATENATE(IF(VALUE(J114)=1,"",IF(VALUE(J114)=2,"deux ",IF(VALUE(J114)=3,"trois ",IF(VALUE(J114)=4,"quatre ",IF(VALUE(J114)=5,"cinq "))))),"cent"))</f>
        <v/>
      </c>
      <c r="X114" s="46" t="str">
        <f>IF(OR(J114="",VALUE(J114)&lt;6),"",CONCATENATE(IF(VALUE(J114)=6,"six ",IF(VALUE(J114)=7,"sept ",IF(VALUE(J114)=8,"huit ",IF(VALUE(J114)=9,"neuf ")))),"cent"))</f>
        <v/>
      </c>
      <c r="Y114" s="46" t="str">
        <f>CONCATENATE(W114,X114)</f>
        <v/>
      </c>
      <c r="Z114" s="45"/>
      <c r="AA114" s="46" t="str">
        <f>IF(OR(K114="",VALUE(K114)=0,VALUE(K114)&gt;5,AND(VALUE(AE114)&gt;10,VALUE(AE114)&lt;17)),"",IF(OR(VALUE(AE114)=10,AND(VALUE(AE114)&gt;16,VALUE(AE114)&lt;20)),"dix",IF(VALUE(K114)=2,"vingt",IF(VALUE(K114)=3,"trente",IF(VALUE(K114)=4,"quarante",IF(VALUE(K114)=5,"cinquante"))))))</f>
        <v/>
      </c>
      <c r="AB114" s="46" t="str">
        <f>IF(OR(K114="",VALUE(K114)&lt;6),"",IF(AND(VALUE(K114)=7,OR(VALUE(L114)=0,AE114&gt;76)),"soixante dix",IF(OR(VALUE(K114)=6,VALUE(K114)=7),"soixante",IF(AND(VALUE(K114)=9,OR(VALUE(L114)=0,VALUE(AE114)&gt;96)),"quatre vingt dix",IF(OR(VALUE(K114)=8,VALUE(K114)=9),"quatre vingt")))))</f>
        <v/>
      </c>
      <c r="AC114" s="46" t="str">
        <f>CONCATENATE(" ",AA114,AB114,IF(OR(VALUE(L114)&lt;&gt;1,VALUE(K114)=0,VALUE(K114)=1,VALUE(K114)=8,VALUE(K114)=9),""," et"))</f>
        <v xml:space="preserve"> </v>
      </c>
      <c r="AD114" s="45"/>
      <c r="AE114" s="46">
        <f>VALUE(CONCATENATE(K114,L114))</f>
        <v>0</v>
      </c>
      <c r="AF114" s="46" t="str">
        <f>IF(OR(VALUE(L114)=0,AE114="",VALUE(L114)&gt;5,AND(VALUE(AE114)&gt;5,VALUE(AE114)&lt;16),AND(VALUE(AE114)&gt;65,VALUE(AE114)&lt;76),AND(VALUE(AE114)&gt;85,VALUE(AE114)&lt;96)),"",CONCATENATE(IF(VALUE(L114)=1,"un",IF(VALUE(L114)=2,"deux",IF(VALUE(L114)=3,"trois",IF(VALUE(L114)=4,"quatre",IF(VALUE(L114)=5,"cinq")))))," million"))</f>
        <v/>
      </c>
      <c r="AG114" s="46" t="str">
        <f>IF(OR(AE114="",VALUE(L114)&lt;6,AND(VALUE(AE114)&gt;10,VALUE(AE114)&lt;17),AE114=76,AE114=96),"",CONCATENATE(IF(VALUE(L114)=6,"six",IF(VALUE(L114)=7,"sept",IF(VALUE(L114)=8,"huit",IF(VALUE(L114)=9,"neuf",IF(VALUE(AE114)=10,"dix")))))," million"))</f>
        <v/>
      </c>
      <c r="AH114" s="46" t="str">
        <f>IF(OR(AE114="",VALUE(AE114)&lt;11,AND(VALUE(AE114)&gt;15,VALUE(AE114)&lt;71),AND(VALUE(AE114)&gt;75,VALUE(AE114)&lt;91),VALUE(AE114)&gt;95),"",CONCATENATE(IF(OR(VALUE(AE114)=91,VALUE(AE114)=71,VALUE(AE114)=11),"onze",IF(OR(VALUE(AE114)=92,VALUE(AE114)=72,VALUE(AE114)=12),"douze",IF(OR(VALUE(AE114)=93,VALUE(AE114)=73,VALUE(AE114)=13),"treize",IF(OR(AE114=94,AE114=74,AE114=14),"quatorze",IF(OR(AE114=95,AE114=75,AE114=15),"quinze")))))," million"))</f>
        <v/>
      </c>
      <c r="AI114" s="46" t="str">
        <f>IF(OR(AE114=16,AE114=76,AE114=96),"seize million","")</f>
        <v/>
      </c>
      <c r="AJ114" s="46" t="str">
        <f>CONCATENATE(" ",AF114,AG114,AH114,AI114,IF(VALUE(CONCATENATE(J114,K114,L114))=0,"",IF(VALUE(L114)=0,"million","")),IF(AND(VALUE(CONCATENATE(J114,K114,L114))&gt;1,VALUE(CONCATENATE(M114,N114,O114,P114,Q114,R114))=0),"s",""))</f>
        <v xml:space="preserve"> </v>
      </c>
      <c r="AK114" s="45"/>
      <c r="AL114" s="46" t="str">
        <f>IF(OR(VALUE(M114)=0,VALUE(M114)&gt;5),"",CONCATENATE(IF(VALUE(M114)=1,"",IF(VALUE(M114)=2,"deux ",IF(VALUE(M114)=3,"trois ",IF(VALUE(M114)=4,"quatre ",IF(VALUE(M114)=5,"cinq "))))),"cent"))</f>
        <v/>
      </c>
      <c r="AM114" s="46" t="str">
        <f>IF(OR(M114="",VALUE(M114)&lt;6),"",CONCATENATE(IF(VALUE(M114)=6,"six ",IF(VALUE(M114)=7,"sept ",IF(VALUE(M114)=8,"huit ",IF(VALUE(M114)=9,"neuf ")))),"cent"))</f>
        <v/>
      </c>
      <c r="AN114" s="46" t="str">
        <f>CONCATENATE(" ",AL114,AM114)</f>
        <v xml:space="preserve"> </v>
      </c>
      <c r="AO114" s="45"/>
      <c r="AP114" s="46" t="str">
        <f>IF(OR(N114="",VALUE(N114)=0,VALUE(N114)&gt;5,AND(VALUE(AT114)&gt;10,VALUE(AT114)&lt;17)),"",IF(OR(VALUE(AT114)=10,AND(VALUE(AT114)&gt;16,VALUE(AT114)&lt;20)),"dix",IF(VALUE(N114)=2,"vingt",IF(VALUE(N114)=3,"trente",IF(VALUE(N114)=4,"quarante",IF(VALUE(N114)=5,"cinquante"))))))</f>
        <v/>
      </c>
      <c r="AQ114" s="46" t="str">
        <f>IF(OR(N114="",VALUE(N114)&lt;6),"",IF(AND(VALUE(N114)=7,OR(VALUE(O114)=0,AT114&gt;76)),"soixante dix",IF(OR(VALUE(N114)=6,VALUE(N114)=7),"soixante",IF(AND(VALUE(N114)=9,OR(VALUE(O114)=0,VALUE(AT114)&gt;96)),"quatre vingt dix",IF(OR(VALUE(N114)=8,VALUE(N114)=9),"quatre vingt")))))</f>
        <v/>
      </c>
      <c r="AR114" s="46" t="str">
        <f>CONCATENATE(" ",AP114,AQ114,IF(OR(VALUE(O114)&lt;&gt;1,VALUE(N114)=0,VALUE(N114)=1,VALUE(N114)=8,VALUE(N114)=9),""," et"))</f>
        <v xml:space="preserve"> </v>
      </c>
      <c r="AS114" s="45"/>
      <c r="AT114" s="46">
        <f>VALUE(CONCATENATE(N114,O114))</f>
        <v>0</v>
      </c>
      <c r="AU114" s="46" t="str">
        <f>IF(OR(VALUE(O114)=0,AT114="",VALUE(O114)&gt;5,AND(VALUE(AT114)&gt;5,VALUE(AT114)&lt;16),AND(VALUE(AT114)&gt;65,VALUE(AT114)&lt;76),AND(VALUE(AT114)&gt;85,VALUE(AT114)&lt;96)),"",CONCATENATE(IF(VALUE(O114)=1,"un",IF(VALUE(O114)=2,"deux",IF(VALUE(O114)=3,"trois",IF(VALUE(O114)=4,"quatre",IF(VALUE(O114)=5,"cinq")))))," mille"))</f>
        <v/>
      </c>
      <c r="AV114" s="46" t="str">
        <f>IF(OR(AT114="",VALUE(O114)&lt;6,AND(VALUE(AT114)&gt;10,VALUE(AT114)&lt;17),AT114=76,AT114=96),"",CONCATENATE(IF(VALUE(O114)=6,"six",IF(VALUE(O114)=7,"sept",IF(VALUE(O114)=8,"huit",IF(VALUE(O114)=9,"neuf",IF(VALUE(AT114)=10,"dix")))))," mille"))</f>
        <v/>
      </c>
      <c r="AW114" s="46" t="str">
        <f>IF(OR(AT114="",VALUE(AT114)&lt;11,AND(VALUE(AT114)&gt;15,VALUE(AT114)&lt;71),AND(VALUE(AT114)&gt;75,VALUE(AT114)&lt;91),VALUE(AT114)&gt;95),"",CONCATENATE(IF(OR(VALUE(AT114)=91,VALUE(AT114)=71,VALUE(AT114)=11),"onze",IF(OR(VALUE(AT114)=92,VALUE(AT114)=72,VALUE(AT114)=12),"douze",IF(OR(VALUE(AT114)=93,VALUE(AT114)=73,VALUE(AT114)=13),"treize",IF(OR(AT114=94,AT114=74,AT114=14),"quatorze",IF(OR(AT114=95,AT114=75,AT114=15),"quinze")))))," mille"))</f>
        <v/>
      </c>
      <c r="AX114" s="46" t="str">
        <f>IF(OR(AT114=16,AT114=76,AT114=96),"seize mille","")</f>
        <v/>
      </c>
      <c r="AY114" s="46" t="str">
        <f>IF(AND(AU114="un mille",H114&lt;10000)," mille",CONCATENATE(" ",AU114,AV114,AW114,AX114,IF(VALUE(CONCATENATE(M114,N114,O114))=0,"",IF(VALUE(O114)=0," mille","")),IF(AND(VALUE(CONCATENATE(M114,N114,O114))&gt;1,VALUE(CONCATENATE(P114,Q114,R114))=0),"s","")))</f>
        <v xml:space="preserve"> </v>
      </c>
      <c r="AZ114" s="45"/>
      <c r="BA114" s="46" t="str">
        <f>IF(OR(VALUE(P114)=0,VALUE(P114)&gt;5),"",CONCATENATE(IF(VALUE(P114)=1,"",IF(VALUE(P114)=2,"deux ",IF(VALUE(P114)=3,"trois ",IF(VALUE(P114)=4,"quatre ",IF(VALUE(P114)=5,"cinq "))))),"cent"))</f>
        <v/>
      </c>
      <c r="BB114" s="46" t="str">
        <f>IF(OR(P114="",VALUE(P114)&lt;6),"",CONCATENATE(IF(VALUE(P114)=6,"six ",IF(VALUE(P114)=7,"sept ",IF(VALUE(P114)=8,"huit ",IF(VALUE(P114)=9,"neuf ")))),"cent"))</f>
        <v/>
      </c>
      <c r="BC114" s="46" t="str">
        <f>CONCATENATE(" ",BA114,BB114)</f>
        <v xml:space="preserve"> </v>
      </c>
      <c r="BD114" s="45"/>
      <c r="BE114" s="46" t="str">
        <f>IF(OR(Q114="",VALUE(Q114)=0,VALUE(Q114)&gt;5,AND(VALUE(BI114)&gt;10,VALUE(BI114)&lt;17)),"",IF(OR(VALUE(BI114)=10,AND(VALUE(BI114)&gt;16,VALUE(BI114)&lt;20)),"dix",IF(VALUE(Q114)=2,"vingt",IF(VALUE(Q114)=3,"trente",IF(VALUE(Q114)=4,"quarante",IF(VALUE(Q114)=5,"cinquante"))))))</f>
        <v/>
      </c>
      <c r="BF114" s="46" t="str">
        <f>IF(OR(Q114="",VALUE(Q114)&lt;6),"",IF(AND(VALUE(Q114)=7,OR(VALUE(R114)=0,BI114&gt;76)),"soixante dix",IF(OR(VALUE(Q114)=6,VALUE(Q114)=7),"soixante",IF(AND(VALUE(Q114)=9,OR(VALUE(R114)=0,VALUE(BI114)&gt;96)),"quatre vingt dix",IF(OR(VALUE(Q114)=8,VALUE(Q114)=9),"quatre vingt")))))</f>
        <v/>
      </c>
      <c r="BG114" s="46" t="str">
        <f>CONCATENATE(" ",BE114,BF114,IF(OR(VALUE(R114)&lt;&gt;1,VALUE(Q114)=0,VALUE(Q114)=1,VALUE(Q114)=8,VALUE(Q114)=9),""," et"))</f>
        <v xml:space="preserve"> </v>
      </c>
      <c r="BH114" s="45"/>
      <c r="BI114" s="46">
        <f>VALUE(CONCATENATE(Q114,R114))</f>
        <v>0</v>
      </c>
      <c r="BJ114" s="46" t="str">
        <f>IF(OR(VALUE(R114)=0,BI114="",VALUE(R114)&gt;5,AND(VALUE(BI114)&gt;5,VALUE(BI114)&lt;16),AND(VALUE(BI114)&gt;65,VALUE(BI114)&lt;76),AND(VALUE(BI114)&gt;85,VALUE(BI114)&lt;96)),"",CONCATENATE(IF(VALUE(R114)=1,"un",IF(VALUE(R114)=2,"deux",IF(VALUE(R114)=3,"trois",IF(VALUE(R114)=4,"quatre",IF(VALUE(R114)=5,"cinq")))))," euro"))</f>
        <v/>
      </c>
      <c r="BK114" s="46" t="str">
        <f>IF(OR(BI114="",VALUE(R114)&lt;6,AND(VALUE(BI114)&gt;10,VALUE(BI114)&lt;17),BI114=76,BI114=96),"",CONCATENATE(IF(VALUE(R114)=6,"six",IF(VALUE(R114)=7,"sept",IF(VALUE(R114)=8,"huit",IF(VALUE(R114)=9,"neuf",IF(VALUE(BI114)=10,"dix")))))," euro"))</f>
        <v/>
      </c>
      <c r="BL114" s="46" t="str">
        <f>IF(OR(BI114="",VALUE(BI114)&lt;11,AND(VALUE(BI114)&gt;15,VALUE(BI114)&lt;71),AND(VALUE(BI114)&gt;75,VALUE(BI114)&lt;91),VALUE(BI114)&gt;95),"",CONCATENATE(IF(OR(VALUE(BI114)=91,VALUE(BI114)=71,VALUE(BI114)=11),"onze",IF(OR(VALUE(BI114)=92,VALUE(BI114)=72,VALUE(BI114)=12),"douze",IF(OR(VALUE(BI114)=93,VALUE(BI114)=73,VALUE(BI114)=13),"treize",IF(OR(BI114=94,BI114=74,BI114=14),"quatorze",IF(OR(BI114=95,BI114=75,BI114=15),"quinze")))))," euro"))</f>
        <v/>
      </c>
      <c r="BM114" s="46" t="str">
        <f>IF(OR(BI114=16,BI114=76,BI114=96),"seize euro","")</f>
        <v/>
      </c>
      <c r="BN114" s="46" t="str">
        <f>IF(VALUE(CONCATENATE(J114,K114,L114,M114,N114,O114,P114,Q114,R114))=0,"zero euro",CONCATENATE(" ",BJ114,BK114,BL114,BM114,IF(VALUE(CONCATENATE(M114,N114,O114,P114,Q114,R114))=0," d'",""),IF(OR(VALUE(R114)=0,VALUE(CONCATENATE(P114,Q114,R114))=0)," euro",""),IF(VALUE(CONCATENATE(J114,K114,L114,M114,N114,O114,P114,Q114,R114))&gt;1,"s","")))</f>
        <v>zero euro</v>
      </c>
      <c r="BO114" s="45"/>
      <c r="BP114" s="46" t="str">
        <f>IF(VALUE(CONCATENATE(T114,U114))=0,""," virgule")</f>
        <v/>
      </c>
      <c r="BQ114" s="45"/>
      <c r="BR114" s="46" t="str">
        <f>IF(OR(T114="",VALUE(T114)=0,VALUE(T114)&gt;5,AND(VALUE(BV114)&gt;10,VALUE(BV114)&lt;17)),"",IF(OR(VALUE(BV114)=10,AND(VALUE(BV114)&gt;16,VALUE(BV114)&lt;20)),"dix",IF(VALUE(T114)=2,"vingt",IF(VALUE(T114)=3,"trente",IF(VALUE(T114)=4,"quarante",IF(VALUE(T114)=5,"cinquante"))))))</f>
        <v/>
      </c>
      <c r="BS114" s="46" t="str">
        <f>IF(OR(T114="",VALUE(T114)&lt;6),"",IF(AND(VALUE(T114)=7,OR(VALUE(U114)=0,BV114&gt;76)),"soixante dix",IF(OR(VALUE(T114)=6,VALUE(T114)=7),"soixante",IF(AND(VALUE(T114)=9,OR(VALUE(U114)=0,VALUE(BV114)&gt;96)),"quatre vingt dix",IF(OR(VALUE(T114)=8,VALUE(T114)=9),"quatre vingt")))))</f>
        <v/>
      </c>
      <c r="BT114" s="46" t="str">
        <f>CONCATENATE(" ",BR114,BS114,IF(OR(VALUE(U114)&lt;&gt;1,VALUE(T114)=0,VALUE(T114)=1,VALUE(T114)=8,VALUE(T114)=9),""," et"))</f>
        <v xml:space="preserve"> </v>
      </c>
      <c r="BU114" s="45"/>
      <c r="BV114" s="46">
        <f>VALUE(CONCATENATE(T114,U114))</f>
        <v>0</v>
      </c>
      <c r="BW114" s="46" t="str">
        <f t="shared" si="470"/>
        <v/>
      </c>
      <c r="BX114" s="46" t="str">
        <f t="shared" si="471"/>
        <v/>
      </c>
      <c r="BY114" s="46" t="str">
        <f t="shared" si="472"/>
        <v/>
      </c>
      <c r="BZ114" s="46" t="str">
        <f t="shared" si="473"/>
        <v/>
      </c>
      <c r="CA114" s="46" t="str">
        <f t="shared" si="474"/>
        <v xml:space="preserve"> </v>
      </c>
      <c r="CB114" s="45"/>
      <c r="CC114" s="19" t="str">
        <f>CONCATENATE(Y114,AC114,AJ114,AN114,AR114,AY114,BC114,BG114,BN114,BP114,BT114,CA114)</f>
        <v xml:space="preserve">       zero euro  </v>
      </c>
      <c r="CD114" s="47" t="e">
        <f>#REF!*H114</f>
        <v>#REF!</v>
      </c>
    </row>
    <row r="115" spans="1:82" ht="11.25" x14ac:dyDescent="0.2">
      <c r="A115" s="23" t="s">
        <v>337</v>
      </c>
      <c r="B115" s="72">
        <v>2</v>
      </c>
      <c r="C115" s="39">
        <v>1</v>
      </c>
      <c r="D115" s="39">
        <v>1</v>
      </c>
      <c r="E115" s="49">
        <f>IF(G115="","",MAX(E$9:E114)+1)</f>
        <v>80</v>
      </c>
      <c r="F115" s="73" t="s">
        <v>88</v>
      </c>
      <c r="G115" s="48" t="s">
        <v>28</v>
      </c>
      <c r="H115" s="43">
        <v>0</v>
      </c>
      <c r="I115" s="44" t="str">
        <f>IF(H115=INT(H115),CONCATENATE(" ",H115,",00"),IF(INT(H115*10)=H115*10,CONCATENATE(" ",H115,"0"),CONCATENATE(" ",H115)))</f>
        <v xml:space="preserve"> 0,00</v>
      </c>
      <c r="J115" s="44" t="str">
        <f>IF(H115&gt;=100000000,MID(RIGHT(I115,12),1,1),"0")</f>
        <v>0</v>
      </c>
      <c r="K115" s="44" t="str">
        <f>IF(H115&gt;=10000000,MID(RIGHT(I115,11),1,1),"0")</f>
        <v>0</v>
      </c>
      <c r="L115" s="44" t="str">
        <f>IF(H115&gt;=1000000,MID(RIGHT(I115,10),1,1),"0")</f>
        <v>0</v>
      </c>
      <c r="M115" s="44" t="str">
        <f>IF(H115&gt;=100000,MID(RIGHT(I115,9),1,1),"0")</f>
        <v>0</v>
      </c>
      <c r="N115" s="44" t="str">
        <f>IF(H115&gt;=10000,MID(RIGHT(I115,8),1,1),"0")</f>
        <v>0</v>
      </c>
      <c r="O115" s="44" t="str">
        <f>IF(H115&gt;=1000,MID(RIGHT(I115,7),1,1),"0")</f>
        <v>0</v>
      </c>
      <c r="P115" s="44" t="str">
        <f>IF(H115&gt;=100,MID(RIGHT(I115,6),1,1),"0")</f>
        <v>0</v>
      </c>
      <c r="Q115" s="44" t="str">
        <f>IF(H115&gt;=10,MID(RIGHT(I115,5),1,1),"0")</f>
        <v>0</v>
      </c>
      <c r="R115" s="44" t="str">
        <f>IF(H115&gt;=0,MID(RIGHT(I115,4),1,1),"0")</f>
        <v>0</v>
      </c>
      <c r="S115" s="44" t="s">
        <v>12</v>
      </c>
      <c r="T115" s="44" t="str">
        <f>IF(INT(H115)&lt;&gt;H115,MID(RIGHT(I115,2),1,1),"0")</f>
        <v>0</v>
      </c>
      <c r="U115" s="44" t="str">
        <f>IF(INT(H115*10)&lt;&gt;H115*10,RIGHT(I115,1),"0")</f>
        <v>0</v>
      </c>
      <c r="V115" s="45"/>
      <c r="W115" s="46" t="str">
        <f>IF(OR(VALUE(J115)=0,VALUE(J115)&gt;5),"",CONCATENATE(IF(VALUE(J115)=1,"",IF(VALUE(J115)=2,"deux ",IF(VALUE(J115)=3,"trois ",IF(VALUE(J115)=4,"quatre ",IF(VALUE(J115)=5,"cinq "))))),"cent"))</f>
        <v/>
      </c>
      <c r="X115" s="46" t="str">
        <f>IF(OR(J115="",VALUE(J115)&lt;6),"",CONCATENATE(IF(VALUE(J115)=6,"six ",IF(VALUE(J115)=7,"sept ",IF(VALUE(J115)=8,"huit ",IF(VALUE(J115)=9,"neuf ")))),"cent"))</f>
        <v/>
      </c>
      <c r="Y115" s="46" t="str">
        <f>CONCATENATE(W115,X115)</f>
        <v/>
      </c>
      <c r="Z115" s="45"/>
      <c r="AA115" s="46" t="str">
        <f>IF(OR(K115="",VALUE(K115)=0,VALUE(K115)&gt;5,AND(VALUE(AE115)&gt;10,VALUE(AE115)&lt;17)),"",IF(OR(VALUE(AE115)=10,AND(VALUE(AE115)&gt;16,VALUE(AE115)&lt;20)),"dix",IF(VALUE(K115)=2,"vingt",IF(VALUE(K115)=3,"trente",IF(VALUE(K115)=4,"quarante",IF(VALUE(K115)=5,"cinquante"))))))</f>
        <v/>
      </c>
      <c r="AB115" s="46" t="str">
        <f>IF(OR(K115="",VALUE(K115)&lt;6),"",IF(AND(VALUE(K115)=7,OR(VALUE(L115)=0,AE115&gt;76)),"soixante dix",IF(OR(VALUE(K115)=6,VALUE(K115)=7),"soixante",IF(AND(VALUE(K115)=9,OR(VALUE(L115)=0,VALUE(AE115)&gt;96)),"quatre vingt dix",IF(OR(VALUE(K115)=8,VALUE(K115)=9),"quatre vingt")))))</f>
        <v/>
      </c>
      <c r="AC115" s="46" t="str">
        <f>CONCATENATE(" ",AA115,AB115,IF(OR(VALUE(L115)&lt;&gt;1,VALUE(K115)=0,VALUE(K115)=1,VALUE(K115)=8,VALUE(K115)=9),""," et"))</f>
        <v xml:space="preserve"> </v>
      </c>
      <c r="AD115" s="45"/>
      <c r="AE115" s="46">
        <f>VALUE(CONCATENATE(K115,L115))</f>
        <v>0</v>
      </c>
      <c r="AF115" s="46" t="str">
        <f>IF(OR(VALUE(L115)=0,AE115="",VALUE(L115)&gt;5,AND(VALUE(AE115)&gt;5,VALUE(AE115)&lt;16),AND(VALUE(AE115)&gt;65,VALUE(AE115)&lt;76),AND(VALUE(AE115)&gt;85,VALUE(AE115)&lt;96)),"",CONCATENATE(IF(VALUE(L115)=1,"un",IF(VALUE(L115)=2,"deux",IF(VALUE(L115)=3,"trois",IF(VALUE(L115)=4,"quatre",IF(VALUE(L115)=5,"cinq")))))," million"))</f>
        <v/>
      </c>
      <c r="AG115" s="46" t="str">
        <f>IF(OR(AE115="",VALUE(L115)&lt;6,AND(VALUE(AE115)&gt;10,VALUE(AE115)&lt;17),AE115=76,AE115=96),"",CONCATENATE(IF(VALUE(L115)=6,"six",IF(VALUE(L115)=7,"sept",IF(VALUE(L115)=8,"huit",IF(VALUE(L115)=9,"neuf",IF(VALUE(AE115)=10,"dix")))))," million"))</f>
        <v/>
      </c>
      <c r="AH115" s="46" t="str">
        <f>IF(OR(AE115="",VALUE(AE115)&lt;11,AND(VALUE(AE115)&gt;15,VALUE(AE115)&lt;71),AND(VALUE(AE115)&gt;75,VALUE(AE115)&lt;91),VALUE(AE115)&gt;95),"",CONCATENATE(IF(OR(VALUE(AE115)=91,VALUE(AE115)=71,VALUE(AE115)=11),"onze",IF(OR(VALUE(AE115)=92,VALUE(AE115)=72,VALUE(AE115)=12),"douze",IF(OR(VALUE(AE115)=93,VALUE(AE115)=73,VALUE(AE115)=13),"treize",IF(OR(AE115=94,AE115=74,AE115=14),"quatorze",IF(OR(AE115=95,AE115=75,AE115=15),"quinze")))))," million"))</f>
        <v/>
      </c>
      <c r="AI115" s="46" t="str">
        <f>IF(OR(AE115=16,AE115=76,AE115=96),"seize million","")</f>
        <v/>
      </c>
      <c r="AJ115" s="46" t="str">
        <f>CONCATENATE(" ",AF115,AG115,AH115,AI115,IF(VALUE(CONCATENATE(J115,K115,L115))=0,"",IF(VALUE(L115)=0,"million","")),IF(AND(VALUE(CONCATENATE(J115,K115,L115))&gt;1,VALUE(CONCATENATE(M115,N115,O115,P115,Q115,R115))=0),"s",""))</f>
        <v xml:space="preserve"> </v>
      </c>
      <c r="AK115" s="45"/>
      <c r="AL115" s="46" t="str">
        <f>IF(OR(VALUE(M115)=0,VALUE(M115)&gt;5),"",CONCATENATE(IF(VALUE(M115)=1,"",IF(VALUE(M115)=2,"deux ",IF(VALUE(M115)=3,"trois ",IF(VALUE(M115)=4,"quatre ",IF(VALUE(M115)=5,"cinq "))))),"cent"))</f>
        <v/>
      </c>
      <c r="AM115" s="46" t="str">
        <f>IF(OR(M115="",VALUE(M115)&lt;6),"",CONCATENATE(IF(VALUE(M115)=6,"six ",IF(VALUE(M115)=7,"sept ",IF(VALUE(M115)=8,"huit ",IF(VALUE(M115)=9,"neuf ")))),"cent"))</f>
        <v/>
      </c>
      <c r="AN115" s="46" t="str">
        <f>CONCATENATE(" ",AL115,AM115)</f>
        <v xml:space="preserve"> </v>
      </c>
      <c r="AO115" s="45"/>
      <c r="AP115" s="46" t="str">
        <f>IF(OR(N115="",VALUE(N115)=0,VALUE(N115)&gt;5,AND(VALUE(AT115)&gt;10,VALUE(AT115)&lt;17)),"",IF(OR(VALUE(AT115)=10,AND(VALUE(AT115)&gt;16,VALUE(AT115)&lt;20)),"dix",IF(VALUE(N115)=2,"vingt",IF(VALUE(N115)=3,"trente",IF(VALUE(N115)=4,"quarante",IF(VALUE(N115)=5,"cinquante"))))))</f>
        <v/>
      </c>
      <c r="AQ115" s="46" t="str">
        <f>IF(OR(N115="",VALUE(N115)&lt;6),"",IF(AND(VALUE(N115)=7,OR(VALUE(O115)=0,AT115&gt;76)),"soixante dix",IF(OR(VALUE(N115)=6,VALUE(N115)=7),"soixante",IF(AND(VALUE(N115)=9,OR(VALUE(O115)=0,VALUE(AT115)&gt;96)),"quatre vingt dix",IF(OR(VALUE(N115)=8,VALUE(N115)=9),"quatre vingt")))))</f>
        <v/>
      </c>
      <c r="AR115" s="46" t="str">
        <f>CONCATENATE(" ",AP115,AQ115,IF(OR(VALUE(O115)&lt;&gt;1,VALUE(N115)=0,VALUE(N115)=1,VALUE(N115)=8,VALUE(N115)=9),""," et"))</f>
        <v xml:space="preserve"> </v>
      </c>
      <c r="AS115" s="45"/>
      <c r="AT115" s="46">
        <f>VALUE(CONCATENATE(N115,O115))</f>
        <v>0</v>
      </c>
      <c r="AU115" s="46" t="str">
        <f>IF(OR(VALUE(O115)=0,AT115="",VALUE(O115)&gt;5,AND(VALUE(AT115)&gt;5,VALUE(AT115)&lt;16),AND(VALUE(AT115)&gt;65,VALUE(AT115)&lt;76),AND(VALUE(AT115)&gt;85,VALUE(AT115)&lt;96)),"",CONCATENATE(IF(VALUE(O115)=1,"un",IF(VALUE(O115)=2,"deux",IF(VALUE(O115)=3,"trois",IF(VALUE(O115)=4,"quatre",IF(VALUE(O115)=5,"cinq")))))," mille"))</f>
        <v/>
      </c>
      <c r="AV115" s="46" t="str">
        <f>IF(OR(AT115="",VALUE(O115)&lt;6,AND(VALUE(AT115)&gt;10,VALUE(AT115)&lt;17),AT115=76,AT115=96),"",CONCATENATE(IF(VALUE(O115)=6,"six",IF(VALUE(O115)=7,"sept",IF(VALUE(O115)=8,"huit",IF(VALUE(O115)=9,"neuf",IF(VALUE(AT115)=10,"dix")))))," mille"))</f>
        <v/>
      </c>
      <c r="AW115" s="46" t="str">
        <f>IF(OR(AT115="",VALUE(AT115)&lt;11,AND(VALUE(AT115)&gt;15,VALUE(AT115)&lt;71),AND(VALUE(AT115)&gt;75,VALUE(AT115)&lt;91),VALUE(AT115)&gt;95),"",CONCATENATE(IF(OR(VALUE(AT115)=91,VALUE(AT115)=71,VALUE(AT115)=11),"onze",IF(OR(VALUE(AT115)=92,VALUE(AT115)=72,VALUE(AT115)=12),"douze",IF(OR(VALUE(AT115)=93,VALUE(AT115)=73,VALUE(AT115)=13),"treize",IF(OR(AT115=94,AT115=74,AT115=14),"quatorze",IF(OR(AT115=95,AT115=75,AT115=15),"quinze")))))," mille"))</f>
        <v/>
      </c>
      <c r="AX115" s="46" t="str">
        <f>IF(OR(AT115=16,AT115=76,AT115=96),"seize mille","")</f>
        <v/>
      </c>
      <c r="AY115" s="46" t="str">
        <f>IF(AND(AU115="un mille",H115&lt;10000)," mille",CONCATENATE(" ",AU115,AV115,AW115,AX115,IF(VALUE(CONCATENATE(M115,N115,O115))=0,"",IF(VALUE(O115)=0," mille","")),IF(AND(VALUE(CONCATENATE(M115,N115,O115))&gt;1,VALUE(CONCATENATE(P115,Q115,R115))=0),"s","")))</f>
        <v xml:space="preserve"> </v>
      </c>
      <c r="AZ115" s="45"/>
      <c r="BA115" s="46" t="str">
        <f>IF(OR(VALUE(P115)=0,VALUE(P115)&gt;5),"",CONCATENATE(IF(VALUE(P115)=1,"",IF(VALUE(P115)=2,"deux ",IF(VALUE(P115)=3,"trois ",IF(VALUE(P115)=4,"quatre ",IF(VALUE(P115)=5,"cinq "))))),"cent"))</f>
        <v/>
      </c>
      <c r="BB115" s="46" t="str">
        <f>IF(OR(P115="",VALUE(P115)&lt;6),"",CONCATENATE(IF(VALUE(P115)=6,"six ",IF(VALUE(P115)=7,"sept ",IF(VALUE(P115)=8,"huit ",IF(VALUE(P115)=9,"neuf ")))),"cent"))</f>
        <v/>
      </c>
      <c r="BC115" s="46" t="str">
        <f>CONCATENATE(" ",BA115,BB115)</f>
        <v xml:space="preserve"> </v>
      </c>
      <c r="BD115" s="45"/>
      <c r="BE115" s="46" t="str">
        <f>IF(OR(Q115="",VALUE(Q115)=0,VALUE(Q115)&gt;5,AND(VALUE(BI115)&gt;10,VALUE(BI115)&lt;17)),"",IF(OR(VALUE(BI115)=10,AND(VALUE(BI115)&gt;16,VALUE(BI115)&lt;20)),"dix",IF(VALUE(Q115)=2,"vingt",IF(VALUE(Q115)=3,"trente",IF(VALUE(Q115)=4,"quarante",IF(VALUE(Q115)=5,"cinquante"))))))</f>
        <v/>
      </c>
      <c r="BF115" s="46" t="str">
        <f>IF(OR(Q115="",VALUE(Q115)&lt;6),"",IF(AND(VALUE(Q115)=7,OR(VALUE(R115)=0,BI115&gt;76)),"soixante dix",IF(OR(VALUE(Q115)=6,VALUE(Q115)=7),"soixante",IF(AND(VALUE(Q115)=9,OR(VALUE(R115)=0,VALUE(BI115)&gt;96)),"quatre vingt dix",IF(OR(VALUE(Q115)=8,VALUE(Q115)=9),"quatre vingt")))))</f>
        <v/>
      </c>
      <c r="BG115" s="46" t="str">
        <f>CONCATENATE(" ",BE115,BF115,IF(OR(VALUE(R115)&lt;&gt;1,VALUE(Q115)=0,VALUE(Q115)=1,VALUE(Q115)=8,VALUE(Q115)=9),""," et"))</f>
        <v xml:space="preserve"> </v>
      </c>
      <c r="BH115" s="45"/>
      <c r="BI115" s="46">
        <f>VALUE(CONCATENATE(Q115,R115))</f>
        <v>0</v>
      </c>
      <c r="BJ115" s="46" t="str">
        <f>IF(OR(VALUE(R115)=0,BI115="",VALUE(R115)&gt;5,AND(VALUE(BI115)&gt;5,VALUE(BI115)&lt;16),AND(VALUE(BI115)&gt;65,VALUE(BI115)&lt;76),AND(VALUE(BI115)&gt;85,VALUE(BI115)&lt;96)),"",CONCATENATE(IF(VALUE(R115)=1,"un",IF(VALUE(R115)=2,"deux",IF(VALUE(R115)=3,"trois",IF(VALUE(R115)=4,"quatre",IF(VALUE(R115)=5,"cinq")))))," euro"))</f>
        <v/>
      </c>
      <c r="BK115" s="46" t="str">
        <f>IF(OR(BI115="",VALUE(R115)&lt;6,AND(VALUE(BI115)&gt;10,VALUE(BI115)&lt;17),BI115=76,BI115=96),"",CONCATENATE(IF(VALUE(R115)=6,"six",IF(VALUE(R115)=7,"sept",IF(VALUE(R115)=8,"huit",IF(VALUE(R115)=9,"neuf",IF(VALUE(BI115)=10,"dix")))))," euro"))</f>
        <v/>
      </c>
      <c r="BL115" s="46" t="str">
        <f>IF(OR(BI115="",VALUE(BI115)&lt;11,AND(VALUE(BI115)&gt;15,VALUE(BI115)&lt;71),AND(VALUE(BI115)&gt;75,VALUE(BI115)&lt;91),VALUE(BI115)&gt;95),"",CONCATENATE(IF(OR(VALUE(BI115)=91,VALUE(BI115)=71,VALUE(BI115)=11),"onze",IF(OR(VALUE(BI115)=92,VALUE(BI115)=72,VALUE(BI115)=12),"douze",IF(OR(VALUE(BI115)=93,VALUE(BI115)=73,VALUE(BI115)=13),"treize",IF(OR(BI115=94,BI115=74,BI115=14),"quatorze",IF(OR(BI115=95,BI115=75,BI115=15),"quinze")))))," euro"))</f>
        <v/>
      </c>
      <c r="BM115" s="46" t="str">
        <f>IF(OR(BI115=16,BI115=76,BI115=96),"seize euro","")</f>
        <v/>
      </c>
      <c r="BN115" s="46" t="str">
        <f>IF(VALUE(CONCATENATE(J115,K115,L115,M115,N115,O115,P115,Q115,R115))=0,"zero euro",CONCATENATE(" ",BJ115,BK115,BL115,BM115,IF(VALUE(CONCATENATE(M115,N115,O115,P115,Q115,R115))=0," d'",""),IF(OR(VALUE(R115)=0,VALUE(CONCATENATE(P115,Q115,R115))=0)," euro",""),IF(VALUE(CONCATENATE(J115,K115,L115,M115,N115,O115,P115,Q115,R115))&gt;1,"s","")))</f>
        <v>zero euro</v>
      </c>
      <c r="BO115" s="45"/>
      <c r="BP115" s="46" t="str">
        <f>IF(VALUE(CONCATENATE(T115,U115))=0,""," virgule")</f>
        <v/>
      </c>
      <c r="BQ115" s="45"/>
      <c r="BR115" s="46" t="str">
        <f>IF(OR(T115="",VALUE(T115)=0,VALUE(T115)&gt;5,AND(VALUE(BV115)&gt;10,VALUE(BV115)&lt;17)),"",IF(OR(VALUE(BV115)=10,AND(VALUE(BV115)&gt;16,VALUE(BV115)&lt;20)),"dix",IF(VALUE(T115)=2,"vingt",IF(VALUE(T115)=3,"trente",IF(VALUE(T115)=4,"quarante",IF(VALUE(T115)=5,"cinquante"))))))</f>
        <v/>
      </c>
      <c r="BS115" s="46" t="str">
        <f>IF(OR(T115="",VALUE(T115)&lt;6),"",IF(AND(VALUE(T115)=7,OR(VALUE(U115)=0,BV115&gt;76)),"soixante dix",IF(OR(VALUE(T115)=6,VALUE(T115)=7),"soixante",IF(AND(VALUE(T115)=9,OR(VALUE(U115)=0,VALUE(BV115)&gt;96)),"quatre vingt dix",IF(OR(VALUE(T115)=8,VALUE(T115)=9),"quatre vingt")))))</f>
        <v/>
      </c>
      <c r="BT115" s="46" t="str">
        <f>CONCATENATE(" ",BR115,BS115,IF(OR(VALUE(U115)&lt;&gt;1,VALUE(T115)=0,VALUE(T115)=1,VALUE(T115)=8,VALUE(T115)=9),""," et"))</f>
        <v xml:space="preserve"> </v>
      </c>
      <c r="BU115" s="45"/>
      <c r="BV115" s="46">
        <f>VALUE(CONCATENATE(T115,U115))</f>
        <v>0</v>
      </c>
      <c r="BW115" s="46" t="str">
        <f t="shared" si="470"/>
        <v/>
      </c>
      <c r="BX115" s="46" t="str">
        <f t="shared" si="471"/>
        <v/>
      </c>
      <c r="BY115" s="46" t="str">
        <f t="shared" si="472"/>
        <v/>
      </c>
      <c r="BZ115" s="46" t="str">
        <f t="shared" si="473"/>
        <v/>
      </c>
      <c r="CA115" s="46" t="str">
        <f t="shared" si="474"/>
        <v xml:space="preserve"> </v>
      </c>
      <c r="CB115" s="45"/>
      <c r="CC115" s="19" t="str">
        <f>CONCATENATE(Y115,AC115,AJ115,AN115,AR115,AY115,BC115,BG115,BN115,BP115,BT115,CA115)</f>
        <v xml:space="preserve">       zero euro  </v>
      </c>
      <c r="CD115" s="47" t="e">
        <f>#REF!*H115</f>
        <v>#REF!</v>
      </c>
    </row>
    <row r="116" spans="1:82" ht="15" customHeight="1" x14ac:dyDescent="0.2">
      <c r="A116" s="23" t="s">
        <v>337</v>
      </c>
      <c r="B116" s="70">
        <v>2</v>
      </c>
      <c r="C116" s="34">
        <v>1</v>
      </c>
      <c r="D116" s="34">
        <v>2</v>
      </c>
      <c r="E116" s="35" t="str">
        <f>IF(G116="","",MAX(E$9:E115)+1)</f>
        <v/>
      </c>
      <c r="F116" s="71" t="s">
        <v>106</v>
      </c>
      <c r="G116" s="37"/>
      <c r="H116" s="38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  <c r="BH116" s="46"/>
      <c r="BI116" s="46"/>
      <c r="BJ116" s="46"/>
      <c r="BK116" s="46"/>
      <c r="BL116" s="46"/>
      <c r="BM116" s="46"/>
      <c r="BN116" s="46"/>
      <c r="BO116" s="46"/>
      <c r="BP116" s="46"/>
      <c r="BQ116" s="46"/>
      <c r="BR116" s="46"/>
      <c r="BS116" s="46"/>
      <c r="BT116" s="46"/>
      <c r="BU116" s="46"/>
      <c r="BV116" s="46"/>
      <c r="BW116" s="46"/>
      <c r="BX116" s="46"/>
      <c r="BY116" s="46"/>
      <c r="BZ116" s="46"/>
      <c r="CA116" s="46"/>
      <c r="CB116" s="46"/>
      <c r="CC116" s="59"/>
      <c r="CD116" s="59"/>
    </row>
    <row r="117" spans="1:82" ht="22.5" x14ac:dyDescent="0.2">
      <c r="A117" s="23" t="s">
        <v>337</v>
      </c>
      <c r="B117" s="72">
        <v>2</v>
      </c>
      <c r="C117" s="39">
        <v>1</v>
      </c>
      <c r="D117" s="39">
        <v>2</v>
      </c>
      <c r="E117" s="49">
        <f>IF(G117="","",MAX(E$9:E116)+1)</f>
        <v>81</v>
      </c>
      <c r="F117" s="73" t="s">
        <v>89</v>
      </c>
      <c r="G117" s="42" t="s">
        <v>28</v>
      </c>
      <c r="H117" s="43">
        <v>0</v>
      </c>
      <c r="I117" s="44" t="str">
        <f t="shared" ref="I117:I142" si="476">IF(H117=INT(H117),CONCATENATE(" ",H117,",00"),IF(INT(H117*10)=H117*10,CONCATENATE(" ",H117,"0"),CONCATENATE(" ",H117)))</f>
        <v xml:space="preserve"> 0,00</v>
      </c>
      <c r="J117" s="44" t="str">
        <f t="shared" ref="J117:J142" si="477">IF(H117&gt;=100000000,MID(RIGHT(I117,12),1,1),"0")</f>
        <v>0</v>
      </c>
      <c r="K117" s="44" t="str">
        <f t="shared" ref="K117:K142" si="478">IF(H117&gt;=10000000,MID(RIGHT(I117,11),1,1),"0")</f>
        <v>0</v>
      </c>
      <c r="L117" s="44" t="str">
        <f t="shared" ref="L117:L142" si="479">IF(H117&gt;=1000000,MID(RIGHT(I117,10),1,1),"0")</f>
        <v>0</v>
      </c>
      <c r="M117" s="44" t="str">
        <f t="shared" ref="M117:M142" si="480">IF(H117&gt;=100000,MID(RIGHT(I117,9),1,1),"0")</f>
        <v>0</v>
      </c>
      <c r="N117" s="44" t="str">
        <f t="shared" ref="N117:N142" si="481">IF(H117&gt;=10000,MID(RIGHT(I117,8),1,1),"0")</f>
        <v>0</v>
      </c>
      <c r="O117" s="44" t="str">
        <f t="shared" ref="O117:O142" si="482">IF(H117&gt;=1000,MID(RIGHT(I117,7),1,1),"0")</f>
        <v>0</v>
      </c>
      <c r="P117" s="44" t="str">
        <f t="shared" ref="P117:P142" si="483">IF(H117&gt;=100,MID(RIGHT(I117,6),1,1),"0")</f>
        <v>0</v>
      </c>
      <c r="Q117" s="44" t="str">
        <f t="shared" ref="Q117:Q142" si="484">IF(H117&gt;=10,MID(RIGHT(I117,5),1,1),"0")</f>
        <v>0</v>
      </c>
      <c r="R117" s="44" t="str">
        <f t="shared" ref="R117:R142" si="485">IF(H117&gt;=0,MID(RIGHT(I117,4),1,1),"0")</f>
        <v>0</v>
      </c>
      <c r="S117" s="44" t="s">
        <v>12</v>
      </c>
      <c r="T117" s="44" t="str">
        <f t="shared" ref="T117:T142" si="486">IF(INT(H117)&lt;&gt;H117,MID(RIGHT(I117,2),1,1),"0")</f>
        <v>0</v>
      </c>
      <c r="U117" s="44" t="str">
        <f t="shared" ref="U117:U142" si="487">IF(INT(H117*10)&lt;&gt;H117*10,RIGHT(I117,1),"0")</f>
        <v>0</v>
      </c>
      <c r="V117" s="45"/>
      <c r="W117" s="46" t="str">
        <f t="shared" ref="W117:W142" si="488">IF(OR(VALUE(J117)=0,VALUE(J117)&gt;5),"",CONCATENATE(IF(VALUE(J117)=1,"",IF(VALUE(J117)=2,"deux ",IF(VALUE(J117)=3,"trois ",IF(VALUE(J117)=4,"quatre ",IF(VALUE(J117)=5,"cinq "))))),"cent"))</f>
        <v/>
      </c>
      <c r="X117" s="46" t="str">
        <f t="shared" ref="X117:X142" si="489">IF(OR(J117="",VALUE(J117)&lt;6),"",CONCATENATE(IF(VALUE(J117)=6,"six ",IF(VALUE(J117)=7,"sept ",IF(VALUE(J117)=8,"huit ",IF(VALUE(J117)=9,"neuf ")))),"cent"))</f>
        <v/>
      </c>
      <c r="Y117" s="46" t="str">
        <f t="shared" ref="Y117:Y142" si="490">CONCATENATE(W117,X117)</f>
        <v/>
      </c>
      <c r="Z117" s="45"/>
      <c r="AA117" s="46" t="str">
        <f t="shared" ref="AA117:AA142" si="491">IF(OR(K117="",VALUE(K117)=0,VALUE(K117)&gt;5,AND(VALUE(AE117)&gt;10,VALUE(AE117)&lt;17)),"",IF(OR(VALUE(AE117)=10,AND(VALUE(AE117)&gt;16,VALUE(AE117)&lt;20)),"dix",IF(VALUE(K117)=2,"vingt",IF(VALUE(K117)=3,"trente",IF(VALUE(K117)=4,"quarante",IF(VALUE(K117)=5,"cinquante"))))))</f>
        <v/>
      </c>
      <c r="AB117" s="46" t="str">
        <f t="shared" ref="AB117:AB142" si="492">IF(OR(K117="",VALUE(K117)&lt;6),"",IF(AND(VALUE(K117)=7,OR(VALUE(L117)=0,AE117&gt;76)),"soixante dix",IF(OR(VALUE(K117)=6,VALUE(K117)=7),"soixante",IF(AND(VALUE(K117)=9,OR(VALUE(L117)=0,VALUE(AE117)&gt;96)),"quatre vingt dix",IF(OR(VALUE(K117)=8,VALUE(K117)=9),"quatre vingt")))))</f>
        <v/>
      </c>
      <c r="AC117" s="46" t="str">
        <f t="shared" ref="AC117:AC142" si="493">CONCATENATE(" ",AA117,AB117,IF(OR(VALUE(L117)&lt;&gt;1,VALUE(K117)=0,VALUE(K117)=1,VALUE(K117)=8,VALUE(K117)=9),""," et"))</f>
        <v xml:space="preserve"> </v>
      </c>
      <c r="AD117" s="45"/>
      <c r="AE117" s="46">
        <f t="shared" ref="AE117:AE142" si="494">VALUE(CONCATENATE(K117,L117))</f>
        <v>0</v>
      </c>
      <c r="AF117" s="46" t="str">
        <f t="shared" ref="AF117:AF142" si="495">IF(OR(VALUE(L117)=0,AE117="",VALUE(L117)&gt;5,AND(VALUE(AE117)&gt;5,VALUE(AE117)&lt;16),AND(VALUE(AE117)&gt;65,VALUE(AE117)&lt;76),AND(VALUE(AE117)&gt;85,VALUE(AE117)&lt;96)),"",CONCATENATE(IF(VALUE(L117)=1,"un",IF(VALUE(L117)=2,"deux",IF(VALUE(L117)=3,"trois",IF(VALUE(L117)=4,"quatre",IF(VALUE(L117)=5,"cinq")))))," million"))</f>
        <v/>
      </c>
      <c r="AG117" s="46" t="str">
        <f t="shared" ref="AG117:AG142" si="496">IF(OR(AE117="",VALUE(L117)&lt;6,AND(VALUE(AE117)&gt;10,VALUE(AE117)&lt;17),AE117=76,AE117=96),"",CONCATENATE(IF(VALUE(L117)=6,"six",IF(VALUE(L117)=7,"sept",IF(VALUE(L117)=8,"huit",IF(VALUE(L117)=9,"neuf",IF(VALUE(AE117)=10,"dix")))))," million"))</f>
        <v/>
      </c>
      <c r="AH117" s="46" t="str">
        <f t="shared" ref="AH117:AH142" si="497">IF(OR(AE117="",VALUE(AE117)&lt;11,AND(VALUE(AE117)&gt;15,VALUE(AE117)&lt;71),AND(VALUE(AE117)&gt;75,VALUE(AE117)&lt;91),VALUE(AE117)&gt;95),"",CONCATENATE(IF(OR(VALUE(AE117)=91,VALUE(AE117)=71,VALUE(AE117)=11),"onze",IF(OR(VALUE(AE117)=92,VALUE(AE117)=72,VALUE(AE117)=12),"douze",IF(OR(VALUE(AE117)=93,VALUE(AE117)=73,VALUE(AE117)=13),"treize",IF(OR(AE117=94,AE117=74,AE117=14),"quatorze",IF(OR(AE117=95,AE117=75,AE117=15),"quinze")))))," million"))</f>
        <v/>
      </c>
      <c r="AI117" s="46" t="str">
        <f t="shared" ref="AI117:AI142" si="498">IF(OR(AE117=16,AE117=76,AE117=96),"seize million","")</f>
        <v/>
      </c>
      <c r="AJ117" s="46" t="str">
        <f t="shared" ref="AJ117:AJ142" si="499">CONCATENATE(" ",AF117,AG117,AH117,AI117,IF(VALUE(CONCATENATE(J117,K117,L117))=0,"",IF(VALUE(L117)=0,"million","")),IF(AND(VALUE(CONCATENATE(J117,K117,L117))&gt;1,VALUE(CONCATENATE(M117,N117,O117,P117,Q117,R117))=0),"s",""))</f>
        <v xml:space="preserve"> </v>
      </c>
      <c r="AK117" s="45"/>
      <c r="AL117" s="46" t="str">
        <f t="shared" ref="AL117:AL142" si="500">IF(OR(VALUE(M117)=0,VALUE(M117)&gt;5),"",CONCATENATE(IF(VALUE(M117)=1,"",IF(VALUE(M117)=2,"deux ",IF(VALUE(M117)=3,"trois ",IF(VALUE(M117)=4,"quatre ",IF(VALUE(M117)=5,"cinq "))))),"cent"))</f>
        <v/>
      </c>
      <c r="AM117" s="46" t="str">
        <f t="shared" ref="AM117:AM142" si="501">IF(OR(M117="",VALUE(M117)&lt;6),"",CONCATENATE(IF(VALUE(M117)=6,"six ",IF(VALUE(M117)=7,"sept ",IF(VALUE(M117)=8,"huit ",IF(VALUE(M117)=9,"neuf ")))),"cent"))</f>
        <v/>
      </c>
      <c r="AN117" s="46" t="str">
        <f t="shared" ref="AN117:AN142" si="502">CONCATENATE(" ",AL117,AM117)</f>
        <v xml:space="preserve"> </v>
      </c>
      <c r="AO117" s="45"/>
      <c r="AP117" s="46" t="str">
        <f t="shared" ref="AP117:AP142" si="503">IF(OR(N117="",VALUE(N117)=0,VALUE(N117)&gt;5,AND(VALUE(AT117)&gt;10,VALUE(AT117)&lt;17)),"",IF(OR(VALUE(AT117)=10,AND(VALUE(AT117)&gt;16,VALUE(AT117)&lt;20)),"dix",IF(VALUE(N117)=2,"vingt",IF(VALUE(N117)=3,"trente",IF(VALUE(N117)=4,"quarante",IF(VALUE(N117)=5,"cinquante"))))))</f>
        <v/>
      </c>
      <c r="AQ117" s="46" t="str">
        <f t="shared" ref="AQ117:AQ142" si="504">IF(OR(N117="",VALUE(N117)&lt;6),"",IF(AND(VALUE(N117)=7,OR(VALUE(O117)=0,AT117&gt;76)),"soixante dix",IF(OR(VALUE(N117)=6,VALUE(N117)=7),"soixante",IF(AND(VALUE(N117)=9,OR(VALUE(O117)=0,VALUE(AT117)&gt;96)),"quatre vingt dix",IF(OR(VALUE(N117)=8,VALUE(N117)=9),"quatre vingt")))))</f>
        <v/>
      </c>
      <c r="AR117" s="46" t="str">
        <f t="shared" ref="AR117:AR142" si="505">CONCATENATE(" ",AP117,AQ117,IF(OR(VALUE(O117)&lt;&gt;1,VALUE(N117)=0,VALUE(N117)=1,VALUE(N117)=8,VALUE(N117)=9),""," et"))</f>
        <v xml:space="preserve"> </v>
      </c>
      <c r="AS117" s="45"/>
      <c r="AT117" s="46">
        <f t="shared" ref="AT117:AT142" si="506">VALUE(CONCATENATE(N117,O117))</f>
        <v>0</v>
      </c>
      <c r="AU117" s="46" t="str">
        <f t="shared" ref="AU117:AU142" si="507">IF(OR(VALUE(O117)=0,AT117="",VALUE(O117)&gt;5,AND(VALUE(AT117)&gt;5,VALUE(AT117)&lt;16),AND(VALUE(AT117)&gt;65,VALUE(AT117)&lt;76),AND(VALUE(AT117)&gt;85,VALUE(AT117)&lt;96)),"",CONCATENATE(IF(VALUE(O117)=1,"un",IF(VALUE(O117)=2,"deux",IF(VALUE(O117)=3,"trois",IF(VALUE(O117)=4,"quatre",IF(VALUE(O117)=5,"cinq")))))," mille"))</f>
        <v/>
      </c>
      <c r="AV117" s="46" t="str">
        <f t="shared" ref="AV117:AV142" si="508">IF(OR(AT117="",VALUE(O117)&lt;6,AND(VALUE(AT117)&gt;10,VALUE(AT117)&lt;17),AT117=76,AT117=96),"",CONCATENATE(IF(VALUE(O117)=6,"six",IF(VALUE(O117)=7,"sept",IF(VALUE(O117)=8,"huit",IF(VALUE(O117)=9,"neuf",IF(VALUE(AT117)=10,"dix")))))," mille"))</f>
        <v/>
      </c>
      <c r="AW117" s="46" t="str">
        <f t="shared" ref="AW117:AW142" si="509">IF(OR(AT117="",VALUE(AT117)&lt;11,AND(VALUE(AT117)&gt;15,VALUE(AT117)&lt;71),AND(VALUE(AT117)&gt;75,VALUE(AT117)&lt;91),VALUE(AT117)&gt;95),"",CONCATENATE(IF(OR(VALUE(AT117)=91,VALUE(AT117)=71,VALUE(AT117)=11),"onze",IF(OR(VALUE(AT117)=92,VALUE(AT117)=72,VALUE(AT117)=12),"douze",IF(OR(VALUE(AT117)=93,VALUE(AT117)=73,VALUE(AT117)=13),"treize",IF(OR(AT117=94,AT117=74,AT117=14),"quatorze",IF(OR(AT117=95,AT117=75,AT117=15),"quinze")))))," mille"))</f>
        <v/>
      </c>
      <c r="AX117" s="46" t="str">
        <f t="shared" ref="AX117:AX142" si="510">IF(OR(AT117=16,AT117=76,AT117=96),"seize mille","")</f>
        <v/>
      </c>
      <c r="AY117" s="46" t="str">
        <f t="shared" ref="AY117:AY142" si="511">IF(AND(AU117="un mille",H117&lt;10000)," mille",CONCATENATE(" ",AU117,AV117,AW117,AX117,IF(VALUE(CONCATENATE(M117,N117,O117))=0,"",IF(VALUE(O117)=0," mille","")),IF(AND(VALUE(CONCATENATE(M117,N117,O117))&gt;1,VALUE(CONCATENATE(P117,Q117,R117))=0),"s","")))</f>
        <v xml:space="preserve"> </v>
      </c>
      <c r="AZ117" s="45"/>
      <c r="BA117" s="46" t="str">
        <f t="shared" ref="BA117:BA142" si="512">IF(OR(VALUE(P117)=0,VALUE(P117)&gt;5),"",CONCATENATE(IF(VALUE(P117)=1,"",IF(VALUE(P117)=2,"deux ",IF(VALUE(P117)=3,"trois ",IF(VALUE(P117)=4,"quatre ",IF(VALUE(P117)=5,"cinq "))))),"cent"))</f>
        <v/>
      </c>
      <c r="BB117" s="46" t="str">
        <f t="shared" ref="BB117:BB142" si="513">IF(OR(P117="",VALUE(P117)&lt;6),"",CONCATENATE(IF(VALUE(P117)=6,"six ",IF(VALUE(P117)=7,"sept ",IF(VALUE(P117)=8,"huit ",IF(VALUE(P117)=9,"neuf ")))),"cent"))</f>
        <v/>
      </c>
      <c r="BC117" s="46" t="str">
        <f t="shared" ref="BC117:BC142" si="514">CONCATENATE(" ",BA117,BB117)</f>
        <v xml:space="preserve"> </v>
      </c>
      <c r="BD117" s="45"/>
      <c r="BE117" s="46" t="str">
        <f t="shared" ref="BE117:BE142" si="515">IF(OR(Q117="",VALUE(Q117)=0,VALUE(Q117)&gt;5,AND(VALUE(BI117)&gt;10,VALUE(BI117)&lt;17)),"",IF(OR(VALUE(BI117)=10,AND(VALUE(BI117)&gt;16,VALUE(BI117)&lt;20)),"dix",IF(VALUE(Q117)=2,"vingt",IF(VALUE(Q117)=3,"trente",IF(VALUE(Q117)=4,"quarante",IF(VALUE(Q117)=5,"cinquante"))))))</f>
        <v/>
      </c>
      <c r="BF117" s="46" t="str">
        <f t="shared" ref="BF117:BF142" si="516">IF(OR(Q117="",VALUE(Q117)&lt;6),"",IF(AND(VALUE(Q117)=7,OR(VALUE(R117)=0,BI117&gt;76)),"soixante dix",IF(OR(VALUE(Q117)=6,VALUE(Q117)=7),"soixante",IF(AND(VALUE(Q117)=9,OR(VALUE(R117)=0,VALUE(BI117)&gt;96)),"quatre vingt dix",IF(OR(VALUE(Q117)=8,VALUE(Q117)=9),"quatre vingt")))))</f>
        <v/>
      </c>
      <c r="BG117" s="46" t="str">
        <f t="shared" ref="BG117:BG142" si="517">CONCATENATE(" ",BE117,BF117,IF(OR(VALUE(R117)&lt;&gt;1,VALUE(Q117)=0,VALUE(Q117)=1,VALUE(Q117)=8,VALUE(Q117)=9),""," et"))</f>
        <v xml:space="preserve"> </v>
      </c>
      <c r="BH117" s="45"/>
      <c r="BI117" s="46">
        <f t="shared" ref="BI117:BI142" si="518">VALUE(CONCATENATE(Q117,R117))</f>
        <v>0</v>
      </c>
      <c r="BJ117" s="46" t="str">
        <f t="shared" ref="BJ117:BJ142" si="519">IF(OR(VALUE(R117)=0,BI117="",VALUE(R117)&gt;5,AND(VALUE(BI117)&gt;5,VALUE(BI117)&lt;16),AND(VALUE(BI117)&gt;65,VALUE(BI117)&lt;76),AND(VALUE(BI117)&gt;85,VALUE(BI117)&lt;96)),"",CONCATENATE(IF(VALUE(R117)=1,"un",IF(VALUE(R117)=2,"deux",IF(VALUE(R117)=3,"trois",IF(VALUE(R117)=4,"quatre",IF(VALUE(R117)=5,"cinq")))))," euro"))</f>
        <v/>
      </c>
      <c r="BK117" s="46" t="str">
        <f t="shared" ref="BK117:BK142" si="520">IF(OR(BI117="",VALUE(R117)&lt;6,AND(VALUE(BI117)&gt;10,VALUE(BI117)&lt;17),BI117=76,BI117=96),"",CONCATENATE(IF(VALUE(R117)=6,"six",IF(VALUE(R117)=7,"sept",IF(VALUE(R117)=8,"huit",IF(VALUE(R117)=9,"neuf",IF(VALUE(BI117)=10,"dix")))))," euro"))</f>
        <v/>
      </c>
      <c r="BL117" s="46" t="str">
        <f t="shared" ref="BL117:BL142" si="521">IF(OR(BI117="",VALUE(BI117)&lt;11,AND(VALUE(BI117)&gt;15,VALUE(BI117)&lt;71),AND(VALUE(BI117)&gt;75,VALUE(BI117)&lt;91),VALUE(BI117)&gt;95),"",CONCATENATE(IF(OR(VALUE(BI117)=91,VALUE(BI117)=71,VALUE(BI117)=11),"onze",IF(OR(VALUE(BI117)=92,VALUE(BI117)=72,VALUE(BI117)=12),"douze",IF(OR(VALUE(BI117)=93,VALUE(BI117)=73,VALUE(BI117)=13),"treize",IF(OR(BI117=94,BI117=74,BI117=14),"quatorze",IF(OR(BI117=95,BI117=75,BI117=15),"quinze")))))," euro"))</f>
        <v/>
      </c>
      <c r="BM117" s="46" t="str">
        <f t="shared" ref="BM117:BM142" si="522">IF(OR(BI117=16,BI117=76,BI117=96),"seize euro","")</f>
        <v/>
      </c>
      <c r="BN117" s="46" t="str">
        <f t="shared" ref="BN117:BN142" si="523">IF(VALUE(CONCATENATE(J117,K117,L117,M117,N117,O117,P117,Q117,R117))=0,"zero euro",CONCATENATE(" ",BJ117,BK117,BL117,BM117,IF(VALUE(CONCATENATE(M117,N117,O117,P117,Q117,R117))=0," d'",""),IF(OR(VALUE(R117)=0,VALUE(CONCATENATE(P117,Q117,R117))=0)," euro",""),IF(VALUE(CONCATENATE(J117,K117,L117,M117,N117,O117,P117,Q117,R117))&gt;1,"s","")))</f>
        <v>zero euro</v>
      </c>
      <c r="BO117" s="45"/>
      <c r="BP117" s="46" t="str">
        <f t="shared" ref="BP117:BP142" si="524">IF(VALUE(CONCATENATE(T117,U117))=0,""," virgule")</f>
        <v/>
      </c>
      <c r="BQ117" s="45"/>
      <c r="BR117" s="46" t="str">
        <f t="shared" ref="BR117:BR142" si="525">IF(OR(T117="",VALUE(T117)=0,VALUE(T117)&gt;5,AND(VALUE(BV117)&gt;10,VALUE(BV117)&lt;17)),"",IF(OR(VALUE(BV117)=10,AND(VALUE(BV117)&gt;16,VALUE(BV117)&lt;20)),"dix",IF(VALUE(T117)=2,"vingt",IF(VALUE(T117)=3,"trente",IF(VALUE(T117)=4,"quarante",IF(VALUE(T117)=5,"cinquante"))))))</f>
        <v/>
      </c>
      <c r="BS117" s="46" t="str">
        <f t="shared" ref="BS117:BS142" si="526">IF(OR(T117="",VALUE(T117)&lt;6),"",IF(AND(VALUE(T117)=7,OR(VALUE(U117)=0,BV117&gt;76)),"soixante dix",IF(OR(VALUE(T117)=6,VALUE(T117)=7),"soixante",IF(AND(VALUE(T117)=9,OR(VALUE(U117)=0,VALUE(BV117)&gt;96)),"quatre vingt dix",IF(OR(VALUE(T117)=8,VALUE(T117)=9),"quatre vingt")))))</f>
        <v/>
      </c>
      <c r="BT117" s="46" t="str">
        <f t="shared" ref="BT117:BT142" si="527">CONCATENATE(" ",BR117,BS117,IF(OR(VALUE(U117)&lt;&gt;1,VALUE(T117)=0,VALUE(T117)=1,VALUE(T117)=8,VALUE(T117)=9),""," et"))</f>
        <v xml:space="preserve"> </v>
      </c>
      <c r="BU117" s="45"/>
      <c r="BV117" s="46">
        <f t="shared" ref="BV117:BV142" si="528">VALUE(CONCATENATE(T117,U117))</f>
        <v>0</v>
      </c>
      <c r="BW117" s="46" t="str">
        <f t="shared" ref="BW117:BW142" si="529">IF(OR(VALUE(U117)=0,BV117="",VALUE(U117)&gt;5,AND(VALUE(BV117)&gt;5,VALUE(BV117)&lt;16),AND(VALUE(BV117)&gt;65,VALUE(BV117)&lt;76),AND(VALUE(BV117)&gt;85,VALUE(BV117)&lt;96)),"",CONCATENATE(IF(VALUE(U117)=1,"un",IF(VALUE(U117)=2,"deux",IF(VALUE(U117)=3,"trois",IF(VALUE(U117)=4,"quatre",IF(VALUE(U117)=5,"cinq")))))," centime"))</f>
        <v/>
      </c>
      <c r="BX117" s="46" t="str">
        <f t="shared" ref="BX117:BX142" si="530">IF(OR(BV117="",VALUE(U117)&lt;6,AND(VALUE(BV117)&gt;10,VALUE(BV117)&lt;17),BV117=76,BV117=96),"",CONCATENATE(IF(VALUE(U117)=6,"six",IF(VALUE(U117)=7,"sept",IF(VALUE(U117)=8,"huit",IF(VALUE(U117)=9,"neuf",IF(VALUE(BV117)=10,"dix")))))," centime"))</f>
        <v/>
      </c>
      <c r="BY117" s="46" t="str">
        <f t="shared" ref="BY117:BY142" si="531">IF(OR(BV117="",VALUE(BV117)&lt;11,AND(VALUE(BV117)&gt;15,VALUE(BV117)&lt;71),AND(VALUE(BV117)&gt;75,VALUE(BV117)&lt;91),VALUE(BV117)&gt;95),"",CONCATENATE(IF(OR(VALUE(BV117)=91,VALUE(BV117)=71,VALUE(BV117)=11),"onze",IF(OR(VALUE(BV117)=92,VALUE(BV117)=72,VALUE(BV117)=12),"douze",IF(OR(VALUE(BV117)=93,VALUE(BV117)=73,VALUE(BV117)=13),"treize",IF(OR(BV117=94,BV117=74,BV117=14),"quatorze",IF(OR(BV117=95,BV117=75,BV117=15),"quinze")))))," centime"))</f>
        <v/>
      </c>
      <c r="BZ117" s="46" t="str">
        <f t="shared" ref="BZ117:BZ142" si="532">IF(OR(BV117=16,BV117=76,BV117=96),"seize centime","")</f>
        <v/>
      </c>
      <c r="CA117" s="46" t="str">
        <f t="shared" ref="CA117:CA142" si="533">CONCATENATE(" ",BW117,BX117,BY117,BZ117,IF(AND(VALUE(RIGHT(I117,2))&lt;&gt;0,VALUE(RIGHT(I117,1))=0),"centime",""),IF(VALUE(CONCATENATE(T117,U117))&gt;1,"s",""))</f>
        <v xml:space="preserve"> </v>
      </c>
      <c r="CB117" s="45"/>
      <c r="CC117" s="19" t="str">
        <f t="shared" ref="CC117:CC142" si="534">CONCATENATE(Y117,AC117,AJ117,AN117,AR117,AY117,BC117,BG117,BN117,BP117,BT117,CA117)</f>
        <v xml:space="preserve">       zero euro  </v>
      </c>
      <c r="CD117" s="47" t="e">
        <f>#REF!*H117</f>
        <v>#REF!</v>
      </c>
    </row>
    <row r="118" spans="1:82" ht="22.5" x14ac:dyDescent="0.2">
      <c r="A118" s="23" t="s">
        <v>337</v>
      </c>
      <c r="B118" s="72">
        <v>2</v>
      </c>
      <c r="C118" s="39">
        <v>1</v>
      </c>
      <c r="D118" s="39">
        <v>2</v>
      </c>
      <c r="E118" s="49">
        <f>IF(G118="","",MAX(E$9:E117)+1)</f>
        <v>82</v>
      </c>
      <c r="F118" s="73" t="s">
        <v>90</v>
      </c>
      <c r="G118" s="42" t="s">
        <v>28</v>
      </c>
      <c r="H118" s="43">
        <v>0</v>
      </c>
      <c r="I118" s="44" t="str">
        <f t="shared" si="476"/>
        <v xml:space="preserve"> 0,00</v>
      </c>
      <c r="J118" s="44" t="str">
        <f t="shared" si="477"/>
        <v>0</v>
      </c>
      <c r="K118" s="44" t="str">
        <f t="shared" si="478"/>
        <v>0</v>
      </c>
      <c r="L118" s="44" t="str">
        <f t="shared" si="479"/>
        <v>0</v>
      </c>
      <c r="M118" s="44" t="str">
        <f t="shared" si="480"/>
        <v>0</v>
      </c>
      <c r="N118" s="44" t="str">
        <f t="shared" si="481"/>
        <v>0</v>
      </c>
      <c r="O118" s="44" t="str">
        <f t="shared" si="482"/>
        <v>0</v>
      </c>
      <c r="P118" s="44" t="str">
        <f t="shared" si="483"/>
        <v>0</v>
      </c>
      <c r="Q118" s="44" t="str">
        <f t="shared" si="484"/>
        <v>0</v>
      </c>
      <c r="R118" s="44" t="str">
        <f t="shared" si="485"/>
        <v>0</v>
      </c>
      <c r="S118" s="44" t="s">
        <v>12</v>
      </c>
      <c r="T118" s="44" t="str">
        <f t="shared" si="486"/>
        <v>0</v>
      </c>
      <c r="U118" s="44" t="str">
        <f t="shared" si="487"/>
        <v>0</v>
      </c>
      <c r="V118" s="45"/>
      <c r="W118" s="46" t="str">
        <f t="shared" si="488"/>
        <v/>
      </c>
      <c r="X118" s="46" t="str">
        <f t="shared" si="489"/>
        <v/>
      </c>
      <c r="Y118" s="46" t="str">
        <f t="shared" si="490"/>
        <v/>
      </c>
      <c r="Z118" s="45"/>
      <c r="AA118" s="46" t="str">
        <f t="shared" si="491"/>
        <v/>
      </c>
      <c r="AB118" s="46" t="str">
        <f t="shared" si="492"/>
        <v/>
      </c>
      <c r="AC118" s="46" t="str">
        <f t="shared" si="493"/>
        <v xml:space="preserve"> </v>
      </c>
      <c r="AD118" s="45"/>
      <c r="AE118" s="46">
        <f t="shared" si="494"/>
        <v>0</v>
      </c>
      <c r="AF118" s="46" t="str">
        <f t="shared" si="495"/>
        <v/>
      </c>
      <c r="AG118" s="46" t="str">
        <f t="shared" si="496"/>
        <v/>
      </c>
      <c r="AH118" s="46" t="str">
        <f t="shared" si="497"/>
        <v/>
      </c>
      <c r="AI118" s="46" t="str">
        <f t="shared" si="498"/>
        <v/>
      </c>
      <c r="AJ118" s="46" t="str">
        <f t="shared" si="499"/>
        <v xml:space="preserve"> </v>
      </c>
      <c r="AK118" s="45"/>
      <c r="AL118" s="46" t="str">
        <f t="shared" si="500"/>
        <v/>
      </c>
      <c r="AM118" s="46" t="str">
        <f t="shared" si="501"/>
        <v/>
      </c>
      <c r="AN118" s="46" t="str">
        <f t="shared" si="502"/>
        <v xml:space="preserve"> </v>
      </c>
      <c r="AO118" s="45"/>
      <c r="AP118" s="46" t="str">
        <f t="shared" si="503"/>
        <v/>
      </c>
      <c r="AQ118" s="46" t="str">
        <f t="shared" si="504"/>
        <v/>
      </c>
      <c r="AR118" s="46" t="str">
        <f t="shared" si="505"/>
        <v xml:space="preserve"> </v>
      </c>
      <c r="AS118" s="45"/>
      <c r="AT118" s="46">
        <f t="shared" si="506"/>
        <v>0</v>
      </c>
      <c r="AU118" s="46" t="str">
        <f t="shared" si="507"/>
        <v/>
      </c>
      <c r="AV118" s="46" t="str">
        <f t="shared" si="508"/>
        <v/>
      </c>
      <c r="AW118" s="46" t="str">
        <f t="shared" si="509"/>
        <v/>
      </c>
      <c r="AX118" s="46" t="str">
        <f t="shared" si="510"/>
        <v/>
      </c>
      <c r="AY118" s="46" t="str">
        <f t="shared" si="511"/>
        <v xml:space="preserve"> </v>
      </c>
      <c r="AZ118" s="45"/>
      <c r="BA118" s="46" t="str">
        <f t="shared" si="512"/>
        <v/>
      </c>
      <c r="BB118" s="46" t="str">
        <f t="shared" si="513"/>
        <v/>
      </c>
      <c r="BC118" s="46" t="str">
        <f t="shared" si="514"/>
        <v xml:space="preserve"> </v>
      </c>
      <c r="BD118" s="45"/>
      <c r="BE118" s="46" t="str">
        <f t="shared" si="515"/>
        <v/>
      </c>
      <c r="BF118" s="46" t="str">
        <f t="shared" si="516"/>
        <v/>
      </c>
      <c r="BG118" s="46" t="str">
        <f t="shared" si="517"/>
        <v xml:space="preserve"> </v>
      </c>
      <c r="BH118" s="45"/>
      <c r="BI118" s="46">
        <f t="shared" si="518"/>
        <v>0</v>
      </c>
      <c r="BJ118" s="46" t="str">
        <f t="shared" si="519"/>
        <v/>
      </c>
      <c r="BK118" s="46" t="str">
        <f t="shared" si="520"/>
        <v/>
      </c>
      <c r="BL118" s="46" t="str">
        <f t="shared" si="521"/>
        <v/>
      </c>
      <c r="BM118" s="46" t="str">
        <f t="shared" si="522"/>
        <v/>
      </c>
      <c r="BN118" s="46" t="str">
        <f t="shared" si="523"/>
        <v>zero euro</v>
      </c>
      <c r="BO118" s="45"/>
      <c r="BP118" s="46" t="str">
        <f t="shared" si="524"/>
        <v/>
      </c>
      <c r="BQ118" s="45"/>
      <c r="BR118" s="46" t="str">
        <f t="shared" si="525"/>
        <v/>
      </c>
      <c r="BS118" s="46" t="str">
        <f t="shared" si="526"/>
        <v/>
      </c>
      <c r="BT118" s="46" t="str">
        <f t="shared" si="527"/>
        <v xml:space="preserve"> </v>
      </c>
      <c r="BU118" s="45"/>
      <c r="BV118" s="46">
        <f t="shared" si="528"/>
        <v>0</v>
      </c>
      <c r="BW118" s="46" t="str">
        <f t="shared" si="529"/>
        <v/>
      </c>
      <c r="BX118" s="46" t="str">
        <f t="shared" si="530"/>
        <v/>
      </c>
      <c r="BY118" s="46" t="str">
        <f t="shared" si="531"/>
        <v/>
      </c>
      <c r="BZ118" s="46" t="str">
        <f t="shared" si="532"/>
        <v/>
      </c>
      <c r="CA118" s="46" t="str">
        <f t="shared" si="533"/>
        <v xml:space="preserve"> </v>
      </c>
      <c r="CB118" s="45"/>
      <c r="CC118" s="19" t="str">
        <f t="shared" si="534"/>
        <v xml:space="preserve">       zero euro  </v>
      </c>
      <c r="CD118" s="47" t="e">
        <f>#REF!*H118</f>
        <v>#REF!</v>
      </c>
    </row>
    <row r="119" spans="1:82" ht="22.5" x14ac:dyDescent="0.2">
      <c r="A119" s="23" t="s">
        <v>337</v>
      </c>
      <c r="B119" s="72">
        <v>2</v>
      </c>
      <c r="C119" s="39">
        <v>1</v>
      </c>
      <c r="D119" s="39">
        <v>2</v>
      </c>
      <c r="E119" s="49">
        <f>IF(G119="","",MAX(E$9:E118)+1)</f>
        <v>83</v>
      </c>
      <c r="F119" s="73" t="s">
        <v>91</v>
      </c>
      <c r="G119" s="42" t="s">
        <v>28</v>
      </c>
      <c r="H119" s="43">
        <v>0</v>
      </c>
      <c r="I119" s="44" t="str">
        <f t="shared" si="476"/>
        <v xml:space="preserve"> 0,00</v>
      </c>
      <c r="J119" s="44" t="str">
        <f t="shared" si="477"/>
        <v>0</v>
      </c>
      <c r="K119" s="44" t="str">
        <f t="shared" si="478"/>
        <v>0</v>
      </c>
      <c r="L119" s="44" t="str">
        <f t="shared" si="479"/>
        <v>0</v>
      </c>
      <c r="M119" s="44" t="str">
        <f t="shared" si="480"/>
        <v>0</v>
      </c>
      <c r="N119" s="44" t="str">
        <f t="shared" si="481"/>
        <v>0</v>
      </c>
      <c r="O119" s="44" t="str">
        <f t="shared" si="482"/>
        <v>0</v>
      </c>
      <c r="P119" s="44" t="str">
        <f t="shared" si="483"/>
        <v>0</v>
      </c>
      <c r="Q119" s="44" t="str">
        <f t="shared" si="484"/>
        <v>0</v>
      </c>
      <c r="R119" s="44" t="str">
        <f t="shared" si="485"/>
        <v>0</v>
      </c>
      <c r="S119" s="44" t="s">
        <v>12</v>
      </c>
      <c r="T119" s="44" t="str">
        <f t="shared" si="486"/>
        <v>0</v>
      </c>
      <c r="U119" s="44" t="str">
        <f t="shared" si="487"/>
        <v>0</v>
      </c>
      <c r="V119" s="45"/>
      <c r="W119" s="46" t="str">
        <f t="shared" si="488"/>
        <v/>
      </c>
      <c r="X119" s="46" t="str">
        <f t="shared" si="489"/>
        <v/>
      </c>
      <c r="Y119" s="46" t="str">
        <f t="shared" si="490"/>
        <v/>
      </c>
      <c r="Z119" s="45"/>
      <c r="AA119" s="46" t="str">
        <f t="shared" si="491"/>
        <v/>
      </c>
      <c r="AB119" s="46" t="str">
        <f t="shared" si="492"/>
        <v/>
      </c>
      <c r="AC119" s="46" t="str">
        <f t="shared" si="493"/>
        <v xml:space="preserve"> </v>
      </c>
      <c r="AD119" s="45"/>
      <c r="AE119" s="46">
        <f t="shared" si="494"/>
        <v>0</v>
      </c>
      <c r="AF119" s="46" t="str">
        <f t="shared" si="495"/>
        <v/>
      </c>
      <c r="AG119" s="46" t="str">
        <f t="shared" si="496"/>
        <v/>
      </c>
      <c r="AH119" s="46" t="str">
        <f t="shared" si="497"/>
        <v/>
      </c>
      <c r="AI119" s="46" t="str">
        <f t="shared" si="498"/>
        <v/>
      </c>
      <c r="AJ119" s="46" t="str">
        <f t="shared" si="499"/>
        <v xml:space="preserve"> </v>
      </c>
      <c r="AK119" s="45"/>
      <c r="AL119" s="46" t="str">
        <f t="shared" si="500"/>
        <v/>
      </c>
      <c r="AM119" s="46" t="str">
        <f t="shared" si="501"/>
        <v/>
      </c>
      <c r="AN119" s="46" t="str">
        <f t="shared" si="502"/>
        <v xml:space="preserve"> </v>
      </c>
      <c r="AO119" s="45"/>
      <c r="AP119" s="46" t="str">
        <f t="shared" si="503"/>
        <v/>
      </c>
      <c r="AQ119" s="46" t="str">
        <f t="shared" si="504"/>
        <v/>
      </c>
      <c r="AR119" s="46" t="str">
        <f t="shared" si="505"/>
        <v xml:space="preserve"> </v>
      </c>
      <c r="AS119" s="45"/>
      <c r="AT119" s="46">
        <f t="shared" si="506"/>
        <v>0</v>
      </c>
      <c r="AU119" s="46" t="str">
        <f t="shared" si="507"/>
        <v/>
      </c>
      <c r="AV119" s="46" t="str">
        <f t="shared" si="508"/>
        <v/>
      </c>
      <c r="AW119" s="46" t="str">
        <f t="shared" si="509"/>
        <v/>
      </c>
      <c r="AX119" s="46" t="str">
        <f t="shared" si="510"/>
        <v/>
      </c>
      <c r="AY119" s="46" t="str">
        <f t="shared" si="511"/>
        <v xml:space="preserve"> </v>
      </c>
      <c r="AZ119" s="45"/>
      <c r="BA119" s="46" t="str">
        <f t="shared" si="512"/>
        <v/>
      </c>
      <c r="BB119" s="46" t="str">
        <f t="shared" si="513"/>
        <v/>
      </c>
      <c r="BC119" s="46" t="str">
        <f t="shared" si="514"/>
        <v xml:space="preserve"> </v>
      </c>
      <c r="BD119" s="45"/>
      <c r="BE119" s="46" t="str">
        <f t="shared" si="515"/>
        <v/>
      </c>
      <c r="BF119" s="46" t="str">
        <f t="shared" si="516"/>
        <v/>
      </c>
      <c r="BG119" s="46" t="str">
        <f t="shared" si="517"/>
        <v xml:space="preserve"> </v>
      </c>
      <c r="BH119" s="45"/>
      <c r="BI119" s="46">
        <f t="shared" si="518"/>
        <v>0</v>
      </c>
      <c r="BJ119" s="46" t="str">
        <f t="shared" si="519"/>
        <v/>
      </c>
      <c r="BK119" s="46" t="str">
        <f t="shared" si="520"/>
        <v/>
      </c>
      <c r="BL119" s="46" t="str">
        <f t="shared" si="521"/>
        <v/>
      </c>
      <c r="BM119" s="46" t="str">
        <f t="shared" si="522"/>
        <v/>
      </c>
      <c r="BN119" s="46" t="str">
        <f t="shared" si="523"/>
        <v>zero euro</v>
      </c>
      <c r="BO119" s="45"/>
      <c r="BP119" s="46" t="str">
        <f t="shared" si="524"/>
        <v/>
      </c>
      <c r="BQ119" s="45"/>
      <c r="BR119" s="46" t="str">
        <f t="shared" si="525"/>
        <v/>
      </c>
      <c r="BS119" s="46" t="str">
        <f t="shared" si="526"/>
        <v/>
      </c>
      <c r="BT119" s="46" t="str">
        <f t="shared" si="527"/>
        <v xml:space="preserve"> </v>
      </c>
      <c r="BU119" s="45"/>
      <c r="BV119" s="46">
        <f t="shared" si="528"/>
        <v>0</v>
      </c>
      <c r="BW119" s="46" t="str">
        <f t="shared" si="529"/>
        <v/>
      </c>
      <c r="BX119" s="46" t="str">
        <f t="shared" si="530"/>
        <v/>
      </c>
      <c r="BY119" s="46" t="str">
        <f t="shared" si="531"/>
        <v/>
      </c>
      <c r="BZ119" s="46" t="str">
        <f t="shared" si="532"/>
        <v/>
      </c>
      <c r="CA119" s="46" t="str">
        <f t="shared" si="533"/>
        <v xml:space="preserve"> </v>
      </c>
      <c r="CB119" s="45"/>
      <c r="CC119" s="19" t="str">
        <f t="shared" si="534"/>
        <v xml:space="preserve">       zero euro  </v>
      </c>
      <c r="CD119" s="47" t="e">
        <f>#REF!*H119</f>
        <v>#REF!</v>
      </c>
    </row>
    <row r="120" spans="1:82" ht="11.25" x14ac:dyDescent="0.2">
      <c r="A120" s="23" t="s">
        <v>337</v>
      </c>
      <c r="B120" s="72">
        <v>2</v>
      </c>
      <c r="C120" s="39">
        <v>1</v>
      </c>
      <c r="D120" s="39">
        <v>2</v>
      </c>
      <c r="E120" s="49">
        <f>IF(G120="","",MAX(E$9:E119)+1)</f>
        <v>84</v>
      </c>
      <c r="F120" s="73" t="s">
        <v>102</v>
      </c>
      <c r="G120" s="42" t="s">
        <v>28</v>
      </c>
      <c r="H120" s="43">
        <v>0</v>
      </c>
      <c r="I120" s="44" t="str">
        <f t="shared" si="476"/>
        <v xml:space="preserve"> 0,00</v>
      </c>
      <c r="J120" s="44" t="str">
        <f t="shared" si="477"/>
        <v>0</v>
      </c>
      <c r="K120" s="44" t="str">
        <f t="shared" si="478"/>
        <v>0</v>
      </c>
      <c r="L120" s="44" t="str">
        <f t="shared" si="479"/>
        <v>0</v>
      </c>
      <c r="M120" s="44" t="str">
        <f t="shared" si="480"/>
        <v>0</v>
      </c>
      <c r="N120" s="44" t="str">
        <f t="shared" si="481"/>
        <v>0</v>
      </c>
      <c r="O120" s="44" t="str">
        <f t="shared" si="482"/>
        <v>0</v>
      </c>
      <c r="P120" s="44" t="str">
        <f t="shared" si="483"/>
        <v>0</v>
      </c>
      <c r="Q120" s="44" t="str">
        <f t="shared" si="484"/>
        <v>0</v>
      </c>
      <c r="R120" s="44" t="str">
        <f t="shared" si="485"/>
        <v>0</v>
      </c>
      <c r="S120" s="44" t="s">
        <v>12</v>
      </c>
      <c r="T120" s="44" t="str">
        <f t="shared" si="486"/>
        <v>0</v>
      </c>
      <c r="U120" s="44" t="str">
        <f t="shared" si="487"/>
        <v>0</v>
      </c>
      <c r="V120" s="45"/>
      <c r="W120" s="46" t="str">
        <f t="shared" si="488"/>
        <v/>
      </c>
      <c r="X120" s="46" t="str">
        <f t="shared" si="489"/>
        <v/>
      </c>
      <c r="Y120" s="46" t="str">
        <f t="shared" si="490"/>
        <v/>
      </c>
      <c r="Z120" s="45"/>
      <c r="AA120" s="46" t="str">
        <f t="shared" si="491"/>
        <v/>
      </c>
      <c r="AB120" s="46" t="str">
        <f t="shared" si="492"/>
        <v/>
      </c>
      <c r="AC120" s="46" t="str">
        <f t="shared" si="493"/>
        <v xml:space="preserve"> </v>
      </c>
      <c r="AD120" s="45"/>
      <c r="AE120" s="46">
        <f t="shared" si="494"/>
        <v>0</v>
      </c>
      <c r="AF120" s="46" t="str">
        <f t="shared" si="495"/>
        <v/>
      </c>
      <c r="AG120" s="46" t="str">
        <f t="shared" si="496"/>
        <v/>
      </c>
      <c r="AH120" s="46" t="str">
        <f t="shared" si="497"/>
        <v/>
      </c>
      <c r="AI120" s="46" t="str">
        <f t="shared" si="498"/>
        <v/>
      </c>
      <c r="AJ120" s="46" t="str">
        <f t="shared" si="499"/>
        <v xml:space="preserve"> </v>
      </c>
      <c r="AK120" s="45"/>
      <c r="AL120" s="46" t="str">
        <f t="shared" si="500"/>
        <v/>
      </c>
      <c r="AM120" s="46" t="str">
        <f t="shared" si="501"/>
        <v/>
      </c>
      <c r="AN120" s="46" t="str">
        <f t="shared" si="502"/>
        <v xml:space="preserve"> </v>
      </c>
      <c r="AO120" s="45"/>
      <c r="AP120" s="46" t="str">
        <f t="shared" si="503"/>
        <v/>
      </c>
      <c r="AQ120" s="46" t="str">
        <f t="shared" si="504"/>
        <v/>
      </c>
      <c r="AR120" s="46" t="str">
        <f t="shared" si="505"/>
        <v xml:space="preserve"> </v>
      </c>
      <c r="AS120" s="45"/>
      <c r="AT120" s="46">
        <f t="shared" si="506"/>
        <v>0</v>
      </c>
      <c r="AU120" s="46" t="str">
        <f t="shared" si="507"/>
        <v/>
      </c>
      <c r="AV120" s="46" t="str">
        <f t="shared" si="508"/>
        <v/>
      </c>
      <c r="AW120" s="46" t="str">
        <f t="shared" si="509"/>
        <v/>
      </c>
      <c r="AX120" s="46" t="str">
        <f t="shared" si="510"/>
        <v/>
      </c>
      <c r="AY120" s="46" t="str">
        <f t="shared" si="511"/>
        <v xml:space="preserve"> </v>
      </c>
      <c r="AZ120" s="45"/>
      <c r="BA120" s="46" t="str">
        <f t="shared" si="512"/>
        <v/>
      </c>
      <c r="BB120" s="46" t="str">
        <f t="shared" si="513"/>
        <v/>
      </c>
      <c r="BC120" s="46" t="str">
        <f t="shared" si="514"/>
        <v xml:space="preserve"> </v>
      </c>
      <c r="BD120" s="45"/>
      <c r="BE120" s="46" t="str">
        <f t="shared" si="515"/>
        <v/>
      </c>
      <c r="BF120" s="46" t="str">
        <f t="shared" si="516"/>
        <v/>
      </c>
      <c r="BG120" s="46" t="str">
        <f t="shared" si="517"/>
        <v xml:space="preserve"> </v>
      </c>
      <c r="BH120" s="45"/>
      <c r="BI120" s="46">
        <f t="shared" si="518"/>
        <v>0</v>
      </c>
      <c r="BJ120" s="46" t="str">
        <f t="shared" si="519"/>
        <v/>
      </c>
      <c r="BK120" s="46" t="str">
        <f t="shared" si="520"/>
        <v/>
      </c>
      <c r="BL120" s="46" t="str">
        <f t="shared" si="521"/>
        <v/>
      </c>
      <c r="BM120" s="46" t="str">
        <f t="shared" si="522"/>
        <v/>
      </c>
      <c r="BN120" s="46" t="str">
        <f t="shared" si="523"/>
        <v>zero euro</v>
      </c>
      <c r="BO120" s="45"/>
      <c r="BP120" s="46" t="str">
        <f t="shared" si="524"/>
        <v/>
      </c>
      <c r="BQ120" s="45"/>
      <c r="BR120" s="46" t="str">
        <f t="shared" si="525"/>
        <v/>
      </c>
      <c r="BS120" s="46" t="str">
        <f t="shared" si="526"/>
        <v/>
      </c>
      <c r="BT120" s="46" t="str">
        <f t="shared" si="527"/>
        <v xml:space="preserve"> </v>
      </c>
      <c r="BU120" s="45"/>
      <c r="BV120" s="46">
        <f t="shared" si="528"/>
        <v>0</v>
      </c>
      <c r="BW120" s="46" t="str">
        <f t="shared" si="529"/>
        <v/>
      </c>
      <c r="BX120" s="46" t="str">
        <f t="shared" si="530"/>
        <v/>
      </c>
      <c r="BY120" s="46" t="str">
        <f t="shared" si="531"/>
        <v/>
      </c>
      <c r="BZ120" s="46" t="str">
        <f t="shared" si="532"/>
        <v/>
      </c>
      <c r="CA120" s="46" t="str">
        <f t="shared" si="533"/>
        <v xml:space="preserve"> </v>
      </c>
      <c r="CB120" s="45"/>
      <c r="CC120" s="19" t="str">
        <f t="shared" si="534"/>
        <v xml:space="preserve">       zero euro  </v>
      </c>
      <c r="CD120" s="47" t="e">
        <f>#REF!*H120</f>
        <v>#REF!</v>
      </c>
    </row>
    <row r="121" spans="1:82" ht="11.25" x14ac:dyDescent="0.2">
      <c r="A121" s="23" t="s">
        <v>337</v>
      </c>
      <c r="B121" s="72">
        <v>2</v>
      </c>
      <c r="C121" s="39">
        <v>1</v>
      </c>
      <c r="D121" s="39">
        <v>2</v>
      </c>
      <c r="E121" s="49">
        <f>IF(G121="","",MAX(E$9:E120)+1)</f>
        <v>85</v>
      </c>
      <c r="F121" s="73" t="s">
        <v>93</v>
      </c>
      <c r="G121" s="42" t="s">
        <v>42</v>
      </c>
      <c r="H121" s="43">
        <v>0</v>
      </c>
      <c r="I121" s="44" t="str">
        <f t="shared" si="476"/>
        <v xml:space="preserve"> 0,00</v>
      </c>
      <c r="J121" s="44" t="str">
        <f t="shared" si="477"/>
        <v>0</v>
      </c>
      <c r="K121" s="44" t="str">
        <f t="shared" si="478"/>
        <v>0</v>
      </c>
      <c r="L121" s="44" t="str">
        <f t="shared" si="479"/>
        <v>0</v>
      </c>
      <c r="M121" s="44" t="str">
        <f t="shared" si="480"/>
        <v>0</v>
      </c>
      <c r="N121" s="44" t="str">
        <f t="shared" si="481"/>
        <v>0</v>
      </c>
      <c r="O121" s="44" t="str">
        <f t="shared" si="482"/>
        <v>0</v>
      </c>
      <c r="P121" s="44" t="str">
        <f t="shared" si="483"/>
        <v>0</v>
      </c>
      <c r="Q121" s="44" t="str">
        <f t="shared" si="484"/>
        <v>0</v>
      </c>
      <c r="R121" s="44" t="str">
        <f t="shared" si="485"/>
        <v>0</v>
      </c>
      <c r="S121" s="44" t="s">
        <v>12</v>
      </c>
      <c r="T121" s="44" t="str">
        <f t="shared" si="486"/>
        <v>0</v>
      </c>
      <c r="U121" s="44" t="str">
        <f t="shared" si="487"/>
        <v>0</v>
      </c>
      <c r="V121" s="45"/>
      <c r="W121" s="46" t="str">
        <f t="shared" si="488"/>
        <v/>
      </c>
      <c r="X121" s="46" t="str">
        <f t="shared" si="489"/>
        <v/>
      </c>
      <c r="Y121" s="46" t="str">
        <f t="shared" si="490"/>
        <v/>
      </c>
      <c r="Z121" s="45"/>
      <c r="AA121" s="46" t="str">
        <f t="shared" si="491"/>
        <v/>
      </c>
      <c r="AB121" s="46" t="str">
        <f t="shared" si="492"/>
        <v/>
      </c>
      <c r="AC121" s="46" t="str">
        <f t="shared" si="493"/>
        <v xml:space="preserve"> </v>
      </c>
      <c r="AD121" s="45"/>
      <c r="AE121" s="46">
        <f t="shared" si="494"/>
        <v>0</v>
      </c>
      <c r="AF121" s="46" t="str">
        <f t="shared" si="495"/>
        <v/>
      </c>
      <c r="AG121" s="46" t="str">
        <f t="shared" si="496"/>
        <v/>
      </c>
      <c r="AH121" s="46" t="str">
        <f t="shared" si="497"/>
        <v/>
      </c>
      <c r="AI121" s="46" t="str">
        <f t="shared" si="498"/>
        <v/>
      </c>
      <c r="AJ121" s="46" t="str">
        <f t="shared" si="499"/>
        <v xml:space="preserve"> </v>
      </c>
      <c r="AK121" s="45"/>
      <c r="AL121" s="46" t="str">
        <f t="shared" si="500"/>
        <v/>
      </c>
      <c r="AM121" s="46" t="str">
        <f t="shared" si="501"/>
        <v/>
      </c>
      <c r="AN121" s="46" t="str">
        <f t="shared" si="502"/>
        <v xml:space="preserve"> </v>
      </c>
      <c r="AO121" s="45"/>
      <c r="AP121" s="46" t="str">
        <f t="shared" si="503"/>
        <v/>
      </c>
      <c r="AQ121" s="46" t="str">
        <f t="shared" si="504"/>
        <v/>
      </c>
      <c r="AR121" s="46" t="str">
        <f t="shared" si="505"/>
        <v xml:space="preserve"> </v>
      </c>
      <c r="AS121" s="45"/>
      <c r="AT121" s="46">
        <f t="shared" si="506"/>
        <v>0</v>
      </c>
      <c r="AU121" s="46" t="str">
        <f t="shared" si="507"/>
        <v/>
      </c>
      <c r="AV121" s="46" t="str">
        <f t="shared" si="508"/>
        <v/>
      </c>
      <c r="AW121" s="46" t="str">
        <f t="shared" si="509"/>
        <v/>
      </c>
      <c r="AX121" s="46" t="str">
        <f t="shared" si="510"/>
        <v/>
      </c>
      <c r="AY121" s="46" t="str">
        <f t="shared" si="511"/>
        <v xml:space="preserve"> </v>
      </c>
      <c r="AZ121" s="45"/>
      <c r="BA121" s="46" t="str">
        <f t="shared" si="512"/>
        <v/>
      </c>
      <c r="BB121" s="46" t="str">
        <f t="shared" si="513"/>
        <v/>
      </c>
      <c r="BC121" s="46" t="str">
        <f t="shared" si="514"/>
        <v xml:space="preserve"> </v>
      </c>
      <c r="BD121" s="45"/>
      <c r="BE121" s="46" t="str">
        <f t="shared" si="515"/>
        <v/>
      </c>
      <c r="BF121" s="46" t="str">
        <f t="shared" si="516"/>
        <v/>
      </c>
      <c r="BG121" s="46" t="str">
        <f t="shared" si="517"/>
        <v xml:space="preserve"> </v>
      </c>
      <c r="BH121" s="45"/>
      <c r="BI121" s="46">
        <f t="shared" si="518"/>
        <v>0</v>
      </c>
      <c r="BJ121" s="46" t="str">
        <f t="shared" si="519"/>
        <v/>
      </c>
      <c r="BK121" s="46" t="str">
        <f t="shared" si="520"/>
        <v/>
      </c>
      <c r="BL121" s="46" t="str">
        <f t="shared" si="521"/>
        <v/>
      </c>
      <c r="BM121" s="46" t="str">
        <f t="shared" si="522"/>
        <v/>
      </c>
      <c r="BN121" s="46" t="str">
        <f t="shared" si="523"/>
        <v>zero euro</v>
      </c>
      <c r="BO121" s="45"/>
      <c r="BP121" s="46" t="str">
        <f t="shared" si="524"/>
        <v/>
      </c>
      <c r="BQ121" s="45"/>
      <c r="BR121" s="46" t="str">
        <f t="shared" si="525"/>
        <v/>
      </c>
      <c r="BS121" s="46" t="str">
        <f t="shared" si="526"/>
        <v/>
      </c>
      <c r="BT121" s="46" t="str">
        <f t="shared" si="527"/>
        <v xml:space="preserve"> </v>
      </c>
      <c r="BU121" s="45"/>
      <c r="BV121" s="46">
        <f t="shared" si="528"/>
        <v>0</v>
      </c>
      <c r="BW121" s="46" t="str">
        <f t="shared" si="529"/>
        <v/>
      </c>
      <c r="BX121" s="46" t="str">
        <f t="shared" si="530"/>
        <v/>
      </c>
      <c r="BY121" s="46" t="str">
        <f t="shared" si="531"/>
        <v/>
      </c>
      <c r="BZ121" s="46" t="str">
        <f t="shared" si="532"/>
        <v/>
      </c>
      <c r="CA121" s="46" t="str">
        <f t="shared" si="533"/>
        <v xml:space="preserve"> </v>
      </c>
      <c r="CB121" s="45"/>
      <c r="CC121" s="19" t="str">
        <f t="shared" si="534"/>
        <v xml:space="preserve">       zero euro  </v>
      </c>
      <c r="CD121" s="47" t="e">
        <f>#REF!*H121</f>
        <v>#REF!</v>
      </c>
    </row>
    <row r="122" spans="1:82" ht="11.25" x14ac:dyDescent="0.2">
      <c r="A122" s="23" t="s">
        <v>337</v>
      </c>
      <c r="B122" s="72">
        <v>2</v>
      </c>
      <c r="C122" s="39">
        <v>1</v>
      </c>
      <c r="D122" s="39">
        <v>2</v>
      </c>
      <c r="E122" s="49">
        <f>IF(G122="","",MAX(E$9:E121)+1)</f>
        <v>86</v>
      </c>
      <c r="F122" s="73" t="s">
        <v>305</v>
      </c>
      <c r="G122" s="42" t="s">
        <v>42</v>
      </c>
      <c r="H122" s="43">
        <v>0</v>
      </c>
      <c r="I122" s="44" t="str">
        <f t="shared" si="476"/>
        <v xml:space="preserve"> 0,00</v>
      </c>
      <c r="J122" s="44" t="str">
        <f t="shared" si="477"/>
        <v>0</v>
      </c>
      <c r="K122" s="44" t="str">
        <f t="shared" si="478"/>
        <v>0</v>
      </c>
      <c r="L122" s="44" t="str">
        <f t="shared" si="479"/>
        <v>0</v>
      </c>
      <c r="M122" s="44" t="str">
        <f t="shared" si="480"/>
        <v>0</v>
      </c>
      <c r="N122" s="44" t="str">
        <f t="shared" si="481"/>
        <v>0</v>
      </c>
      <c r="O122" s="44" t="str">
        <f t="shared" si="482"/>
        <v>0</v>
      </c>
      <c r="P122" s="44" t="str">
        <f t="shared" si="483"/>
        <v>0</v>
      </c>
      <c r="Q122" s="44" t="str">
        <f t="shared" si="484"/>
        <v>0</v>
      </c>
      <c r="R122" s="44" t="str">
        <f t="shared" si="485"/>
        <v>0</v>
      </c>
      <c r="S122" s="44" t="s">
        <v>12</v>
      </c>
      <c r="T122" s="44" t="str">
        <f t="shared" si="486"/>
        <v>0</v>
      </c>
      <c r="U122" s="44" t="str">
        <f t="shared" si="487"/>
        <v>0</v>
      </c>
      <c r="V122" s="45"/>
      <c r="W122" s="46" t="str">
        <f t="shared" si="488"/>
        <v/>
      </c>
      <c r="X122" s="46" t="str">
        <f t="shared" si="489"/>
        <v/>
      </c>
      <c r="Y122" s="46" t="str">
        <f t="shared" si="490"/>
        <v/>
      </c>
      <c r="Z122" s="45"/>
      <c r="AA122" s="46" t="str">
        <f t="shared" si="491"/>
        <v/>
      </c>
      <c r="AB122" s="46" t="str">
        <f t="shared" si="492"/>
        <v/>
      </c>
      <c r="AC122" s="46" t="str">
        <f t="shared" si="493"/>
        <v xml:space="preserve"> </v>
      </c>
      <c r="AD122" s="45"/>
      <c r="AE122" s="46">
        <f t="shared" si="494"/>
        <v>0</v>
      </c>
      <c r="AF122" s="46" t="str">
        <f t="shared" si="495"/>
        <v/>
      </c>
      <c r="AG122" s="46" t="str">
        <f t="shared" si="496"/>
        <v/>
      </c>
      <c r="AH122" s="46" t="str">
        <f t="shared" si="497"/>
        <v/>
      </c>
      <c r="AI122" s="46" t="str">
        <f t="shared" si="498"/>
        <v/>
      </c>
      <c r="AJ122" s="46" t="str">
        <f t="shared" si="499"/>
        <v xml:space="preserve"> </v>
      </c>
      <c r="AK122" s="45"/>
      <c r="AL122" s="46" t="str">
        <f t="shared" si="500"/>
        <v/>
      </c>
      <c r="AM122" s="46" t="str">
        <f t="shared" si="501"/>
        <v/>
      </c>
      <c r="AN122" s="46" t="str">
        <f t="shared" si="502"/>
        <v xml:space="preserve"> </v>
      </c>
      <c r="AO122" s="45"/>
      <c r="AP122" s="46" t="str">
        <f t="shared" si="503"/>
        <v/>
      </c>
      <c r="AQ122" s="46" t="str">
        <f t="shared" si="504"/>
        <v/>
      </c>
      <c r="AR122" s="46" t="str">
        <f t="shared" si="505"/>
        <v xml:space="preserve"> </v>
      </c>
      <c r="AS122" s="45"/>
      <c r="AT122" s="46">
        <f t="shared" si="506"/>
        <v>0</v>
      </c>
      <c r="AU122" s="46" t="str">
        <f t="shared" si="507"/>
        <v/>
      </c>
      <c r="AV122" s="46" t="str">
        <f t="shared" si="508"/>
        <v/>
      </c>
      <c r="AW122" s="46" t="str">
        <f t="shared" si="509"/>
        <v/>
      </c>
      <c r="AX122" s="46" t="str">
        <f t="shared" si="510"/>
        <v/>
      </c>
      <c r="AY122" s="46" t="str">
        <f t="shared" si="511"/>
        <v xml:space="preserve"> </v>
      </c>
      <c r="AZ122" s="45"/>
      <c r="BA122" s="46" t="str">
        <f t="shared" si="512"/>
        <v/>
      </c>
      <c r="BB122" s="46" t="str">
        <f t="shared" si="513"/>
        <v/>
      </c>
      <c r="BC122" s="46" t="str">
        <f t="shared" si="514"/>
        <v xml:space="preserve"> </v>
      </c>
      <c r="BD122" s="45"/>
      <c r="BE122" s="46" t="str">
        <f t="shared" si="515"/>
        <v/>
      </c>
      <c r="BF122" s="46" t="str">
        <f t="shared" si="516"/>
        <v/>
      </c>
      <c r="BG122" s="46" t="str">
        <f t="shared" si="517"/>
        <v xml:space="preserve"> </v>
      </c>
      <c r="BH122" s="45"/>
      <c r="BI122" s="46">
        <f t="shared" si="518"/>
        <v>0</v>
      </c>
      <c r="BJ122" s="46" t="str">
        <f t="shared" si="519"/>
        <v/>
      </c>
      <c r="BK122" s="46" t="str">
        <f t="shared" si="520"/>
        <v/>
      </c>
      <c r="BL122" s="46" t="str">
        <f t="shared" si="521"/>
        <v/>
      </c>
      <c r="BM122" s="46" t="str">
        <f t="shared" si="522"/>
        <v/>
      </c>
      <c r="BN122" s="46" t="str">
        <f t="shared" si="523"/>
        <v>zero euro</v>
      </c>
      <c r="BO122" s="45"/>
      <c r="BP122" s="46" t="str">
        <f t="shared" si="524"/>
        <v/>
      </c>
      <c r="BQ122" s="45"/>
      <c r="BR122" s="46" t="str">
        <f t="shared" si="525"/>
        <v/>
      </c>
      <c r="BS122" s="46" t="str">
        <f t="shared" si="526"/>
        <v/>
      </c>
      <c r="BT122" s="46" t="str">
        <f t="shared" si="527"/>
        <v xml:space="preserve"> </v>
      </c>
      <c r="BU122" s="45"/>
      <c r="BV122" s="46">
        <f t="shared" si="528"/>
        <v>0</v>
      </c>
      <c r="BW122" s="46" t="str">
        <f t="shared" si="529"/>
        <v/>
      </c>
      <c r="BX122" s="46" t="str">
        <f t="shared" si="530"/>
        <v/>
      </c>
      <c r="BY122" s="46" t="str">
        <f t="shared" si="531"/>
        <v/>
      </c>
      <c r="BZ122" s="46" t="str">
        <f t="shared" si="532"/>
        <v/>
      </c>
      <c r="CA122" s="46" t="str">
        <f t="shared" si="533"/>
        <v xml:space="preserve"> </v>
      </c>
      <c r="CB122" s="45"/>
      <c r="CC122" s="19" t="str">
        <f t="shared" si="534"/>
        <v xml:space="preserve">       zero euro  </v>
      </c>
      <c r="CD122" s="47" t="e">
        <f>#REF!*H122</f>
        <v>#REF!</v>
      </c>
    </row>
    <row r="123" spans="1:82" ht="11.25" x14ac:dyDescent="0.2">
      <c r="A123" s="23" t="s">
        <v>337</v>
      </c>
      <c r="B123" s="72">
        <v>2</v>
      </c>
      <c r="C123" s="39">
        <v>1</v>
      </c>
      <c r="D123" s="39">
        <v>2</v>
      </c>
      <c r="E123" s="49">
        <f>IF(G123="","",MAX(E$9:E122)+1)</f>
        <v>87</v>
      </c>
      <c r="F123" s="73" t="s">
        <v>306</v>
      </c>
      <c r="G123" s="42" t="s">
        <v>42</v>
      </c>
      <c r="H123" s="43">
        <v>0</v>
      </c>
      <c r="I123" s="44" t="str">
        <f t="shared" si="476"/>
        <v xml:space="preserve"> 0,00</v>
      </c>
      <c r="J123" s="44" t="str">
        <f t="shared" si="477"/>
        <v>0</v>
      </c>
      <c r="K123" s="44" t="str">
        <f t="shared" si="478"/>
        <v>0</v>
      </c>
      <c r="L123" s="44" t="str">
        <f t="shared" si="479"/>
        <v>0</v>
      </c>
      <c r="M123" s="44" t="str">
        <f t="shared" si="480"/>
        <v>0</v>
      </c>
      <c r="N123" s="44" t="str">
        <f t="shared" si="481"/>
        <v>0</v>
      </c>
      <c r="O123" s="44" t="str">
        <f t="shared" si="482"/>
        <v>0</v>
      </c>
      <c r="P123" s="44" t="str">
        <f t="shared" si="483"/>
        <v>0</v>
      </c>
      <c r="Q123" s="44" t="str">
        <f t="shared" si="484"/>
        <v>0</v>
      </c>
      <c r="R123" s="44" t="str">
        <f t="shared" si="485"/>
        <v>0</v>
      </c>
      <c r="S123" s="44" t="s">
        <v>12</v>
      </c>
      <c r="T123" s="44" t="str">
        <f t="shared" si="486"/>
        <v>0</v>
      </c>
      <c r="U123" s="44" t="str">
        <f t="shared" si="487"/>
        <v>0</v>
      </c>
      <c r="V123" s="45"/>
      <c r="W123" s="46" t="str">
        <f t="shared" si="488"/>
        <v/>
      </c>
      <c r="X123" s="46" t="str">
        <f t="shared" si="489"/>
        <v/>
      </c>
      <c r="Y123" s="46" t="str">
        <f t="shared" si="490"/>
        <v/>
      </c>
      <c r="Z123" s="45"/>
      <c r="AA123" s="46" t="str">
        <f t="shared" si="491"/>
        <v/>
      </c>
      <c r="AB123" s="46" t="str">
        <f t="shared" si="492"/>
        <v/>
      </c>
      <c r="AC123" s="46" t="str">
        <f t="shared" si="493"/>
        <v xml:space="preserve"> </v>
      </c>
      <c r="AD123" s="45"/>
      <c r="AE123" s="46">
        <f t="shared" si="494"/>
        <v>0</v>
      </c>
      <c r="AF123" s="46" t="str">
        <f t="shared" si="495"/>
        <v/>
      </c>
      <c r="AG123" s="46" t="str">
        <f t="shared" si="496"/>
        <v/>
      </c>
      <c r="AH123" s="46" t="str">
        <f t="shared" si="497"/>
        <v/>
      </c>
      <c r="AI123" s="46" t="str">
        <f t="shared" si="498"/>
        <v/>
      </c>
      <c r="AJ123" s="46" t="str">
        <f t="shared" si="499"/>
        <v xml:space="preserve"> </v>
      </c>
      <c r="AK123" s="45"/>
      <c r="AL123" s="46" t="str">
        <f t="shared" si="500"/>
        <v/>
      </c>
      <c r="AM123" s="46" t="str">
        <f t="shared" si="501"/>
        <v/>
      </c>
      <c r="AN123" s="46" t="str">
        <f t="shared" si="502"/>
        <v xml:space="preserve"> </v>
      </c>
      <c r="AO123" s="45"/>
      <c r="AP123" s="46" t="str">
        <f t="shared" si="503"/>
        <v/>
      </c>
      <c r="AQ123" s="46" t="str">
        <f t="shared" si="504"/>
        <v/>
      </c>
      <c r="AR123" s="46" t="str">
        <f t="shared" si="505"/>
        <v xml:space="preserve"> </v>
      </c>
      <c r="AS123" s="45"/>
      <c r="AT123" s="46">
        <f t="shared" si="506"/>
        <v>0</v>
      </c>
      <c r="AU123" s="46" t="str">
        <f t="shared" si="507"/>
        <v/>
      </c>
      <c r="AV123" s="46" t="str">
        <f t="shared" si="508"/>
        <v/>
      </c>
      <c r="AW123" s="46" t="str">
        <f t="shared" si="509"/>
        <v/>
      </c>
      <c r="AX123" s="46" t="str">
        <f t="shared" si="510"/>
        <v/>
      </c>
      <c r="AY123" s="46" t="str">
        <f t="shared" si="511"/>
        <v xml:space="preserve"> </v>
      </c>
      <c r="AZ123" s="45"/>
      <c r="BA123" s="46" t="str">
        <f t="shared" si="512"/>
        <v/>
      </c>
      <c r="BB123" s="46" t="str">
        <f t="shared" si="513"/>
        <v/>
      </c>
      <c r="BC123" s="46" t="str">
        <f t="shared" si="514"/>
        <v xml:space="preserve"> </v>
      </c>
      <c r="BD123" s="45"/>
      <c r="BE123" s="46" t="str">
        <f t="shared" si="515"/>
        <v/>
      </c>
      <c r="BF123" s="46" t="str">
        <f t="shared" si="516"/>
        <v/>
      </c>
      <c r="BG123" s="46" t="str">
        <f t="shared" si="517"/>
        <v xml:space="preserve"> </v>
      </c>
      <c r="BH123" s="45"/>
      <c r="BI123" s="46">
        <f t="shared" si="518"/>
        <v>0</v>
      </c>
      <c r="BJ123" s="46" t="str">
        <f t="shared" si="519"/>
        <v/>
      </c>
      <c r="BK123" s="46" t="str">
        <f t="shared" si="520"/>
        <v/>
      </c>
      <c r="BL123" s="46" t="str">
        <f t="shared" si="521"/>
        <v/>
      </c>
      <c r="BM123" s="46" t="str">
        <f t="shared" si="522"/>
        <v/>
      </c>
      <c r="BN123" s="46" t="str">
        <f t="shared" si="523"/>
        <v>zero euro</v>
      </c>
      <c r="BO123" s="45"/>
      <c r="BP123" s="46" t="str">
        <f t="shared" si="524"/>
        <v/>
      </c>
      <c r="BQ123" s="45"/>
      <c r="BR123" s="46" t="str">
        <f t="shared" si="525"/>
        <v/>
      </c>
      <c r="BS123" s="46" t="str">
        <f t="shared" si="526"/>
        <v/>
      </c>
      <c r="BT123" s="46" t="str">
        <f t="shared" si="527"/>
        <v xml:space="preserve"> </v>
      </c>
      <c r="BU123" s="45"/>
      <c r="BV123" s="46">
        <f t="shared" si="528"/>
        <v>0</v>
      </c>
      <c r="BW123" s="46" t="str">
        <f t="shared" si="529"/>
        <v/>
      </c>
      <c r="BX123" s="46" t="str">
        <f t="shared" si="530"/>
        <v/>
      </c>
      <c r="BY123" s="46" t="str">
        <f t="shared" si="531"/>
        <v/>
      </c>
      <c r="BZ123" s="46" t="str">
        <f t="shared" si="532"/>
        <v/>
      </c>
      <c r="CA123" s="46" t="str">
        <f t="shared" si="533"/>
        <v xml:space="preserve"> </v>
      </c>
      <c r="CB123" s="45"/>
      <c r="CC123" s="19" t="str">
        <f t="shared" si="534"/>
        <v xml:space="preserve">       zero euro  </v>
      </c>
      <c r="CD123" s="47" t="e">
        <f>#REF!*H123</f>
        <v>#REF!</v>
      </c>
    </row>
    <row r="124" spans="1:82" ht="11.25" x14ac:dyDescent="0.2">
      <c r="A124" s="23" t="s">
        <v>337</v>
      </c>
      <c r="B124" s="72">
        <v>2</v>
      </c>
      <c r="C124" s="39">
        <v>1</v>
      </c>
      <c r="D124" s="39">
        <v>2</v>
      </c>
      <c r="E124" s="49">
        <f>IF(G124="","",MAX(E$9:E123)+1)</f>
        <v>88</v>
      </c>
      <c r="F124" s="73" t="s">
        <v>437</v>
      </c>
      <c r="G124" s="42" t="s">
        <v>42</v>
      </c>
      <c r="H124" s="43">
        <v>0</v>
      </c>
      <c r="I124" s="44" t="str">
        <f t="shared" si="476"/>
        <v xml:space="preserve"> 0,00</v>
      </c>
      <c r="J124" s="44" t="str">
        <f t="shared" si="477"/>
        <v>0</v>
      </c>
      <c r="K124" s="44" t="str">
        <f t="shared" si="478"/>
        <v>0</v>
      </c>
      <c r="L124" s="44" t="str">
        <f t="shared" si="479"/>
        <v>0</v>
      </c>
      <c r="M124" s="44" t="str">
        <f t="shared" si="480"/>
        <v>0</v>
      </c>
      <c r="N124" s="44" t="str">
        <f t="shared" si="481"/>
        <v>0</v>
      </c>
      <c r="O124" s="44" t="str">
        <f t="shared" si="482"/>
        <v>0</v>
      </c>
      <c r="P124" s="44" t="str">
        <f t="shared" si="483"/>
        <v>0</v>
      </c>
      <c r="Q124" s="44" t="str">
        <f t="shared" si="484"/>
        <v>0</v>
      </c>
      <c r="R124" s="44" t="str">
        <f t="shared" si="485"/>
        <v>0</v>
      </c>
      <c r="S124" s="44" t="s">
        <v>12</v>
      </c>
      <c r="T124" s="44" t="str">
        <f t="shared" si="486"/>
        <v>0</v>
      </c>
      <c r="U124" s="44" t="str">
        <f t="shared" si="487"/>
        <v>0</v>
      </c>
      <c r="V124" s="45"/>
      <c r="W124" s="46" t="str">
        <f t="shared" si="488"/>
        <v/>
      </c>
      <c r="X124" s="46" t="str">
        <f t="shared" si="489"/>
        <v/>
      </c>
      <c r="Y124" s="46" t="str">
        <f t="shared" si="490"/>
        <v/>
      </c>
      <c r="Z124" s="45"/>
      <c r="AA124" s="46" t="str">
        <f t="shared" si="491"/>
        <v/>
      </c>
      <c r="AB124" s="46" t="str">
        <f t="shared" si="492"/>
        <v/>
      </c>
      <c r="AC124" s="46" t="str">
        <f t="shared" si="493"/>
        <v xml:space="preserve"> </v>
      </c>
      <c r="AD124" s="45"/>
      <c r="AE124" s="46">
        <f t="shared" si="494"/>
        <v>0</v>
      </c>
      <c r="AF124" s="46" t="str">
        <f t="shared" si="495"/>
        <v/>
      </c>
      <c r="AG124" s="46" t="str">
        <f t="shared" si="496"/>
        <v/>
      </c>
      <c r="AH124" s="46" t="str">
        <f t="shared" si="497"/>
        <v/>
      </c>
      <c r="AI124" s="46" t="str">
        <f t="shared" si="498"/>
        <v/>
      </c>
      <c r="AJ124" s="46" t="str">
        <f t="shared" si="499"/>
        <v xml:space="preserve"> </v>
      </c>
      <c r="AK124" s="45"/>
      <c r="AL124" s="46" t="str">
        <f t="shared" si="500"/>
        <v/>
      </c>
      <c r="AM124" s="46" t="str">
        <f t="shared" si="501"/>
        <v/>
      </c>
      <c r="AN124" s="46" t="str">
        <f t="shared" si="502"/>
        <v xml:space="preserve"> </v>
      </c>
      <c r="AO124" s="45"/>
      <c r="AP124" s="46" t="str">
        <f t="shared" si="503"/>
        <v/>
      </c>
      <c r="AQ124" s="46" t="str">
        <f t="shared" si="504"/>
        <v/>
      </c>
      <c r="AR124" s="46" t="str">
        <f t="shared" si="505"/>
        <v xml:space="preserve"> </v>
      </c>
      <c r="AS124" s="45"/>
      <c r="AT124" s="46">
        <f t="shared" si="506"/>
        <v>0</v>
      </c>
      <c r="AU124" s="46" t="str">
        <f t="shared" si="507"/>
        <v/>
      </c>
      <c r="AV124" s="46" t="str">
        <f t="shared" si="508"/>
        <v/>
      </c>
      <c r="AW124" s="46" t="str">
        <f t="shared" si="509"/>
        <v/>
      </c>
      <c r="AX124" s="46" t="str">
        <f t="shared" si="510"/>
        <v/>
      </c>
      <c r="AY124" s="46" t="str">
        <f t="shared" si="511"/>
        <v xml:space="preserve"> </v>
      </c>
      <c r="AZ124" s="45"/>
      <c r="BA124" s="46" t="str">
        <f t="shared" si="512"/>
        <v/>
      </c>
      <c r="BB124" s="46" t="str">
        <f t="shared" si="513"/>
        <v/>
      </c>
      <c r="BC124" s="46" t="str">
        <f t="shared" si="514"/>
        <v xml:space="preserve"> </v>
      </c>
      <c r="BD124" s="45"/>
      <c r="BE124" s="46" t="str">
        <f t="shared" si="515"/>
        <v/>
      </c>
      <c r="BF124" s="46" t="str">
        <f t="shared" si="516"/>
        <v/>
      </c>
      <c r="BG124" s="46" t="str">
        <f t="shared" si="517"/>
        <v xml:space="preserve"> </v>
      </c>
      <c r="BH124" s="45"/>
      <c r="BI124" s="46">
        <f t="shared" si="518"/>
        <v>0</v>
      </c>
      <c r="BJ124" s="46" t="str">
        <f t="shared" si="519"/>
        <v/>
      </c>
      <c r="BK124" s="46" t="str">
        <f t="shared" si="520"/>
        <v/>
      </c>
      <c r="BL124" s="46" t="str">
        <f t="shared" si="521"/>
        <v/>
      </c>
      <c r="BM124" s="46" t="str">
        <f t="shared" si="522"/>
        <v/>
      </c>
      <c r="BN124" s="46" t="str">
        <f t="shared" si="523"/>
        <v>zero euro</v>
      </c>
      <c r="BO124" s="45"/>
      <c r="BP124" s="46" t="str">
        <f t="shared" si="524"/>
        <v/>
      </c>
      <c r="BQ124" s="45"/>
      <c r="BR124" s="46" t="str">
        <f t="shared" si="525"/>
        <v/>
      </c>
      <c r="BS124" s="46" t="str">
        <f t="shared" si="526"/>
        <v/>
      </c>
      <c r="BT124" s="46" t="str">
        <f t="shared" si="527"/>
        <v xml:space="preserve"> </v>
      </c>
      <c r="BU124" s="45"/>
      <c r="BV124" s="46">
        <f t="shared" si="528"/>
        <v>0</v>
      </c>
      <c r="BW124" s="46" t="str">
        <f t="shared" si="529"/>
        <v/>
      </c>
      <c r="BX124" s="46" t="str">
        <f t="shared" si="530"/>
        <v/>
      </c>
      <c r="BY124" s="46" t="str">
        <f t="shared" si="531"/>
        <v/>
      </c>
      <c r="BZ124" s="46" t="str">
        <f t="shared" si="532"/>
        <v/>
      </c>
      <c r="CA124" s="46" t="str">
        <f t="shared" si="533"/>
        <v xml:space="preserve"> </v>
      </c>
      <c r="CB124" s="45"/>
      <c r="CC124" s="19" t="str">
        <f t="shared" si="534"/>
        <v xml:space="preserve">       zero euro  </v>
      </c>
      <c r="CD124" s="47" t="e">
        <f>#REF!*H124</f>
        <v>#REF!</v>
      </c>
    </row>
    <row r="125" spans="1:82" ht="11.25" x14ac:dyDescent="0.2">
      <c r="A125" s="23" t="s">
        <v>337</v>
      </c>
      <c r="B125" s="72">
        <v>2</v>
      </c>
      <c r="C125" s="39">
        <v>1</v>
      </c>
      <c r="D125" s="39">
        <v>2</v>
      </c>
      <c r="E125" s="49">
        <f>IF(G125="","",MAX(E$9:E124)+1)</f>
        <v>89</v>
      </c>
      <c r="F125" s="73" t="s">
        <v>94</v>
      </c>
      <c r="G125" s="42" t="s">
        <v>42</v>
      </c>
      <c r="H125" s="43">
        <v>0</v>
      </c>
      <c r="I125" s="44" t="str">
        <f t="shared" si="476"/>
        <v xml:space="preserve"> 0,00</v>
      </c>
      <c r="J125" s="44" t="str">
        <f t="shared" si="477"/>
        <v>0</v>
      </c>
      <c r="K125" s="44" t="str">
        <f t="shared" si="478"/>
        <v>0</v>
      </c>
      <c r="L125" s="44" t="str">
        <f t="shared" si="479"/>
        <v>0</v>
      </c>
      <c r="M125" s="44" t="str">
        <f t="shared" si="480"/>
        <v>0</v>
      </c>
      <c r="N125" s="44" t="str">
        <f t="shared" si="481"/>
        <v>0</v>
      </c>
      <c r="O125" s="44" t="str">
        <f t="shared" si="482"/>
        <v>0</v>
      </c>
      <c r="P125" s="44" t="str">
        <f t="shared" si="483"/>
        <v>0</v>
      </c>
      <c r="Q125" s="44" t="str">
        <f t="shared" si="484"/>
        <v>0</v>
      </c>
      <c r="R125" s="44" t="str">
        <f t="shared" si="485"/>
        <v>0</v>
      </c>
      <c r="S125" s="44" t="s">
        <v>12</v>
      </c>
      <c r="T125" s="44" t="str">
        <f t="shared" si="486"/>
        <v>0</v>
      </c>
      <c r="U125" s="44" t="str">
        <f t="shared" si="487"/>
        <v>0</v>
      </c>
      <c r="V125" s="45"/>
      <c r="W125" s="46" t="str">
        <f t="shared" si="488"/>
        <v/>
      </c>
      <c r="X125" s="46" t="str">
        <f t="shared" si="489"/>
        <v/>
      </c>
      <c r="Y125" s="46" t="str">
        <f t="shared" si="490"/>
        <v/>
      </c>
      <c r="Z125" s="45"/>
      <c r="AA125" s="46" t="str">
        <f t="shared" si="491"/>
        <v/>
      </c>
      <c r="AB125" s="46" t="str">
        <f t="shared" si="492"/>
        <v/>
      </c>
      <c r="AC125" s="46" t="str">
        <f t="shared" si="493"/>
        <v xml:space="preserve"> </v>
      </c>
      <c r="AD125" s="45"/>
      <c r="AE125" s="46">
        <f t="shared" si="494"/>
        <v>0</v>
      </c>
      <c r="AF125" s="46" t="str">
        <f t="shared" si="495"/>
        <v/>
      </c>
      <c r="AG125" s="46" t="str">
        <f t="shared" si="496"/>
        <v/>
      </c>
      <c r="AH125" s="46" t="str">
        <f t="shared" si="497"/>
        <v/>
      </c>
      <c r="AI125" s="46" t="str">
        <f t="shared" si="498"/>
        <v/>
      </c>
      <c r="AJ125" s="46" t="str">
        <f t="shared" si="499"/>
        <v xml:space="preserve"> </v>
      </c>
      <c r="AK125" s="45"/>
      <c r="AL125" s="46" t="str">
        <f t="shared" si="500"/>
        <v/>
      </c>
      <c r="AM125" s="46" t="str">
        <f t="shared" si="501"/>
        <v/>
      </c>
      <c r="AN125" s="46" t="str">
        <f t="shared" si="502"/>
        <v xml:space="preserve"> </v>
      </c>
      <c r="AO125" s="45"/>
      <c r="AP125" s="46" t="str">
        <f t="shared" si="503"/>
        <v/>
      </c>
      <c r="AQ125" s="46" t="str">
        <f t="shared" si="504"/>
        <v/>
      </c>
      <c r="AR125" s="46" t="str">
        <f t="shared" si="505"/>
        <v xml:space="preserve"> </v>
      </c>
      <c r="AS125" s="45"/>
      <c r="AT125" s="46">
        <f t="shared" si="506"/>
        <v>0</v>
      </c>
      <c r="AU125" s="46" t="str">
        <f t="shared" si="507"/>
        <v/>
      </c>
      <c r="AV125" s="46" t="str">
        <f t="shared" si="508"/>
        <v/>
      </c>
      <c r="AW125" s="46" t="str">
        <f t="shared" si="509"/>
        <v/>
      </c>
      <c r="AX125" s="46" t="str">
        <f t="shared" si="510"/>
        <v/>
      </c>
      <c r="AY125" s="46" t="str">
        <f t="shared" si="511"/>
        <v xml:space="preserve"> </v>
      </c>
      <c r="AZ125" s="45"/>
      <c r="BA125" s="46" t="str">
        <f t="shared" si="512"/>
        <v/>
      </c>
      <c r="BB125" s="46" t="str">
        <f t="shared" si="513"/>
        <v/>
      </c>
      <c r="BC125" s="46" t="str">
        <f t="shared" si="514"/>
        <v xml:space="preserve"> </v>
      </c>
      <c r="BD125" s="45"/>
      <c r="BE125" s="46" t="str">
        <f t="shared" si="515"/>
        <v/>
      </c>
      <c r="BF125" s="46" t="str">
        <f t="shared" si="516"/>
        <v/>
      </c>
      <c r="BG125" s="46" t="str">
        <f t="shared" si="517"/>
        <v xml:space="preserve"> </v>
      </c>
      <c r="BH125" s="45"/>
      <c r="BI125" s="46">
        <f t="shared" si="518"/>
        <v>0</v>
      </c>
      <c r="BJ125" s="46" t="str">
        <f t="shared" si="519"/>
        <v/>
      </c>
      <c r="BK125" s="46" t="str">
        <f t="shared" si="520"/>
        <v/>
      </c>
      <c r="BL125" s="46" t="str">
        <f t="shared" si="521"/>
        <v/>
      </c>
      <c r="BM125" s="46" t="str">
        <f t="shared" si="522"/>
        <v/>
      </c>
      <c r="BN125" s="46" t="str">
        <f t="shared" si="523"/>
        <v>zero euro</v>
      </c>
      <c r="BO125" s="45"/>
      <c r="BP125" s="46" t="str">
        <f t="shared" si="524"/>
        <v/>
      </c>
      <c r="BQ125" s="45"/>
      <c r="BR125" s="46" t="str">
        <f t="shared" si="525"/>
        <v/>
      </c>
      <c r="BS125" s="46" t="str">
        <f t="shared" si="526"/>
        <v/>
      </c>
      <c r="BT125" s="46" t="str">
        <f t="shared" si="527"/>
        <v xml:space="preserve"> </v>
      </c>
      <c r="BU125" s="45"/>
      <c r="BV125" s="46">
        <f t="shared" si="528"/>
        <v>0</v>
      </c>
      <c r="BW125" s="46" t="str">
        <f t="shared" si="529"/>
        <v/>
      </c>
      <c r="BX125" s="46" t="str">
        <f t="shared" si="530"/>
        <v/>
      </c>
      <c r="BY125" s="46" t="str">
        <f t="shared" si="531"/>
        <v/>
      </c>
      <c r="BZ125" s="46" t="str">
        <f t="shared" si="532"/>
        <v/>
      </c>
      <c r="CA125" s="46" t="str">
        <f t="shared" si="533"/>
        <v xml:space="preserve"> </v>
      </c>
      <c r="CB125" s="45"/>
      <c r="CC125" s="19" t="str">
        <f t="shared" si="534"/>
        <v xml:space="preserve">       zero euro  </v>
      </c>
      <c r="CD125" s="47" t="e">
        <f>#REF!*H125</f>
        <v>#REF!</v>
      </c>
    </row>
    <row r="126" spans="1:82" ht="11.25" x14ac:dyDescent="0.2">
      <c r="A126" s="23" t="s">
        <v>337</v>
      </c>
      <c r="B126" s="72">
        <v>2</v>
      </c>
      <c r="C126" s="39">
        <v>1</v>
      </c>
      <c r="D126" s="39">
        <v>2</v>
      </c>
      <c r="E126" s="49">
        <f>IF(G126="","",MAX(E$9:E125)+1)</f>
        <v>90</v>
      </c>
      <c r="F126" s="73" t="s">
        <v>95</v>
      </c>
      <c r="G126" s="42" t="s">
        <v>42</v>
      </c>
      <c r="H126" s="43">
        <v>0</v>
      </c>
      <c r="I126" s="44" t="str">
        <f t="shared" si="476"/>
        <v xml:space="preserve"> 0,00</v>
      </c>
      <c r="J126" s="44" t="str">
        <f t="shared" si="477"/>
        <v>0</v>
      </c>
      <c r="K126" s="44" t="str">
        <f t="shared" si="478"/>
        <v>0</v>
      </c>
      <c r="L126" s="44" t="str">
        <f t="shared" si="479"/>
        <v>0</v>
      </c>
      <c r="M126" s="44" t="str">
        <f t="shared" si="480"/>
        <v>0</v>
      </c>
      <c r="N126" s="44" t="str">
        <f t="shared" si="481"/>
        <v>0</v>
      </c>
      <c r="O126" s="44" t="str">
        <f t="shared" si="482"/>
        <v>0</v>
      </c>
      <c r="P126" s="44" t="str">
        <f t="shared" si="483"/>
        <v>0</v>
      </c>
      <c r="Q126" s="44" t="str">
        <f t="shared" si="484"/>
        <v>0</v>
      </c>
      <c r="R126" s="44" t="str">
        <f t="shared" si="485"/>
        <v>0</v>
      </c>
      <c r="S126" s="44" t="s">
        <v>12</v>
      </c>
      <c r="T126" s="44" t="str">
        <f t="shared" si="486"/>
        <v>0</v>
      </c>
      <c r="U126" s="44" t="str">
        <f t="shared" si="487"/>
        <v>0</v>
      </c>
      <c r="V126" s="45"/>
      <c r="W126" s="46" t="str">
        <f t="shared" si="488"/>
        <v/>
      </c>
      <c r="X126" s="46" t="str">
        <f t="shared" si="489"/>
        <v/>
      </c>
      <c r="Y126" s="46" t="str">
        <f t="shared" si="490"/>
        <v/>
      </c>
      <c r="Z126" s="45"/>
      <c r="AA126" s="46" t="str">
        <f t="shared" si="491"/>
        <v/>
      </c>
      <c r="AB126" s="46" t="str">
        <f t="shared" si="492"/>
        <v/>
      </c>
      <c r="AC126" s="46" t="str">
        <f t="shared" si="493"/>
        <v xml:space="preserve"> </v>
      </c>
      <c r="AD126" s="45"/>
      <c r="AE126" s="46">
        <f t="shared" si="494"/>
        <v>0</v>
      </c>
      <c r="AF126" s="46" t="str">
        <f t="shared" si="495"/>
        <v/>
      </c>
      <c r="AG126" s="46" t="str">
        <f t="shared" si="496"/>
        <v/>
      </c>
      <c r="AH126" s="46" t="str">
        <f t="shared" si="497"/>
        <v/>
      </c>
      <c r="AI126" s="46" t="str">
        <f t="shared" si="498"/>
        <v/>
      </c>
      <c r="AJ126" s="46" t="str">
        <f t="shared" si="499"/>
        <v xml:space="preserve"> </v>
      </c>
      <c r="AK126" s="45"/>
      <c r="AL126" s="46" t="str">
        <f t="shared" si="500"/>
        <v/>
      </c>
      <c r="AM126" s="46" t="str">
        <f t="shared" si="501"/>
        <v/>
      </c>
      <c r="AN126" s="46" t="str">
        <f t="shared" si="502"/>
        <v xml:space="preserve"> </v>
      </c>
      <c r="AO126" s="45"/>
      <c r="AP126" s="46" t="str">
        <f t="shared" si="503"/>
        <v/>
      </c>
      <c r="AQ126" s="46" t="str">
        <f t="shared" si="504"/>
        <v/>
      </c>
      <c r="AR126" s="46" t="str">
        <f t="shared" si="505"/>
        <v xml:space="preserve"> </v>
      </c>
      <c r="AS126" s="45"/>
      <c r="AT126" s="46">
        <f t="shared" si="506"/>
        <v>0</v>
      </c>
      <c r="AU126" s="46" t="str">
        <f t="shared" si="507"/>
        <v/>
      </c>
      <c r="AV126" s="46" t="str">
        <f t="shared" si="508"/>
        <v/>
      </c>
      <c r="AW126" s="46" t="str">
        <f t="shared" si="509"/>
        <v/>
      </c>
      <c r="AX126" s="46" t="str">
        <f t="shared" si="510"/>
        <v/>
      </c>
      <c r="AY126" s="46" t="str">
        <f t="shared" si="511"/>
        <v xml:space="preserve"> </v>
      </c>
      <c r="AZ126" s="45"/>
      <c r="BA126" s="46" t="str">
        <f t="shared" si="512"/>
        <v/>
      </c>
      <c r="BB126" s="46" t="str">
        <f t="shared" si="513"/>
        <v/>
      </c>
      <c r="BC126" s="46" t="str">
        <f t="shared" si="514"/>
        <v xml:space="preserve"> </v>
      </c>
      <c r="BD126" s="45"/>
      <c r="BE126" s="46" t="str">
        <f t="shared" si="515"/>
        <v/>
      </c>
      <c r="BF126" s="46" t="str">
        <f t="shared" si="516"/>
        <v/>
      </c>
      <c r="BG126" s="46" t="str">
        <f t="shared" si="517"/>
        <v xml:space="preserve"> </v>
      </c>
      <c r="BH126" s="45"/>
      <c r="BI126" s="46">
        <f t="shared" si="518"/>
        <v>0</v>
      </c>
      <c r="BJ126" s="46" t="str">
        <f t="shared" si="519"/>
        <v/>
      </c>
      <c r="BK126" s="46" t="str">
        <f t="shared" si="520"/>
        <v/>
      </c>
      <c r="BL126" s="46" t="str">
        <f t="shared" si="521"/>
        <v/>
      </c>
      <c r="BM126" s="46" t="str">
        <f t="shared" si="522"/>
        <v/>
      </c>
      <c r="BN126" s="46" t="str">
        <f t="shared" si="523"/>
        <v>zero euro</v>
      </c>
      <c r="BO126" s="45"/>
      <c r="BP126" s="46" t="str">
        <f t="shared" si="524"/>
        <v/>
      </c>
      <c r="BQ126" s="45"/>
      <c r="BR126" s="46" t="str">
        <f t="shared" si="525"/>
        <v/>
      </c>
      <c r="BS126" s="46" t="str">
        <f t="shared" si="526"/>
        <v/>
      </c>
      <c r="BT126" s="46" t="str">
        <f t="shared" si="527"/>
        <v xml:space="preserve"> </v>
      </c>
      <c r="BU126" s="45"/>
      <c r="BV126" s="46">
        <f t="shared" si="528"/>
        <v>0</v>
      </c>
      <c r="BW126" s="46" t="str">
        <f t="shared" si="529"/>
        <v/>
      </c>
      <c r="BX126" s="46" t="str">
        <f t="shared" si="530"/>
        <v/>
      </c>
      <c r="BY126" s="46" t="str">
        <f t="shared" si="531"/>
        <v/>
      </c>
      <c r="BZ126" s="46" t="str">
        <f t="shared" si="532"/>
        <v/>
      </c>
      <c r="CA126" s="46" t="str">
        <f t="shared" si="533"/>
        <v xml:space="preserve"> </v>
      </c>
      <c r="CB126" s="45"/>
      <c r="CC126" s="19" t="str">
        <f t="shared" si="534"/>
        <v xml:space="preserve">       zero euro  </v>
      </c>
      <c r="CD126" s="47" t="e">
        <f>#REF!*H126</f>
        <v>#REF!</v>
      </c>
    </row>
    <row r="127" spans="1:82" ht="11.25" x14ac:dyDescent="0.2">
      <c r="A127" s="23" t="s">
        <v>337</v>
      </c>
      <c r="B127" s="72">
        <v>2</v>
      </c>
      <c r="C127" s="39">
        <v>1</v>
      </c>
      <c r="D127" s="39">
        <v>2</v>
      </c>
      <c r="E127" s="49">
        <f>IF(G127="","",MAX(E$9:E126)+1)</f>
        <v>91</v>
      </c>
      <c r="F127" s="73" t="s">
        <v>438</v>
      </c>
      <c r="G127" s="42" t="s">
        <v>42</v>
      </c>
      <c r="H127" s="43">
        <v>0</v>
      </c>
      <c r="I127" s="44" t="str">
        <f t="shared" si="476"/>
        <v xml:space="preserve"> 0,00</v>
      </c>
      <c r="J127" s="44" t="str">
        <f t="shared" si="477"/>
        <v>0</v>
      </c>
      <c r="K127" s="44" t="str">
        <f t="shared" si="478"/>
        <v>0</v>
      </c>
      <c r="L127" s="44" t="str">
        <f t="shared" si="479"/>
        <v>0</v>
      </c>
      <c r="M127" s="44" t="str">
        <f t="shared" si="480"/>
        <v>0</v>
      </c>
      <c r="N127" s="44" t="str">
        <f t="shared" si="481"/>
        <v>0</v>
      </c>
      <c r="O127" s="44" t="str">
        <f t="shared" si="482"/>
        <v>0</v>
      </c>
      <c r="P127" s="44" t="str">
        <f t="shared" si="483"/>
        <v>0</v>
      </c>
      <c r="Q127" s="44" t="str">
        <f t="shared" si="484"/>
        <v>0</v>
      </c>
      <c r="R127" s="44" t="str">
        <f t="shared" si="485"/>
        <v>0</v>
      </c>
      <c r="S127" s="44" t="s">
        <v>12</v>
      </c>
      <c r="T127" s="44" t="str">
        <f t="shared" si="486"/>
        <v>0</v>
      </c>
      <c r="U127" s="44" t="str">
        <f t="shared" si="487"/>
        <v>0</v>
      </c>
      <c r="V127" s="45"/>
      <c r="W127" s="46" t="str">
        <f t="shared" si="488"/>
        <v/>
      </c>
      <c r="X127" s="46" t="str">
        <f t="shared" si="489"/>
        <v/>
      </c>
      <c r="Y127" s="46" t="str">
        <f t="shared" si="490"/>
        <v/>
      </c>
      <c r="Z127" s="45"/>
      <c r="AA127" s="46" t="str">
        <f t="shared" si="491"/>
        <v/>
      </c>
      <c r="AB127" s="46" t="str">
        <f t="shared" si="492"/>
        <v/>
      </c>
      <c r="AC127" s="46" t="str">
        <f t="shared" si="493"/>
        <v xml:space="preserve"> </v>
      </c>
      <c r="AD127" s="45"/>
      <c r="AE127" s="46">
        <f t="shared" si="494"/>
        <v>0</v>
      </c>
      <c r="AF127" s="46" t="str">
        <f t="shared" si="495"/>
        <v/>
      </c>
      <c r="AG127" s="46" t="str">
        <f t="shared" si="496"/>
        <v/>
      </c>
      <c r="AH127" s="46" t="str">
        <f t="shared" si="497"/>
        <v/>
      </c>
      <c r="AI127" s="46" t="str">
        <f t="shared" si="498"/>
        <v/>
      </c>
      <c r="AJ127" s="46" t="str">
        <f t="shared" si="499"/>
        <v xml:space="preserve"> </v>
      </c>
      <c r="AK127" s="45"/>
      <c r="AL127" s="46" t="str">
        <f t="shared" si="500"/>
        <v/>
      </c>
      <c r="AM127" s="46" t="str">
        <f t="shared" si="501"/>
        <v/>
      </c>
      <c r="AN127" s="46" t="str">
        <f t="shared" si="502"/>
        <v xml:space="preserve"> </v>
      </c>
      <c r="AO127" s="45"/>
      <c r="AP127" s="46" t="str">
        <f t="shared" si="503"/>
        <v/>
      </c>
      <c r="AQ127" s="46" t="str">
        <f t="shared" si="504"/>
        <v/>
      </c>
      <c r="AR127" s="46" t="str">
        <f t="shared" si="505"/>
        <v xml:space="preserve"> </v>
      </c>
      <c r="AS127" s="45"/>
      <c r="AT127" s="46">
        <f t="shared" si="506"/>
        <v>0</v>
      </c>
      <c r="AU127" s="46" t="str">
        <f t="shared" si="507"/>
        <v/>
      </c>
      <c r="AV127" s="46" t="str">
        <f t="shared" si="508"/>
        <v/>
      </c>
      <c r="AW127" s="46" t="str">
        <f t="shared" si="509"/>
        <v/>
      </c>
      <c r="AX127" s="46" t="str">
        <f t="shared" si="510"/>
        <v/>
      </c>
      <c r="AY127" s="46" t="str">
        <f t="shared" si="511"/>
        <v xml:space="preserve"> </v>
      </c>
      <c r="AZ127" s="45"/>
      <c r="BA127" s="46" t="str">
        <f t="shared" si="512"/>
        <v/>
      </c>
      <c r="BB127" s="46" t="str">
        <f t="shared" si="513"/>
        <v/>
      </c>
      <c r="BC127" s="46" t="str">
        <f t="shared" si="514"/>
        <v xml:space="preserve"> </v>
      </c>
      <c r="BD127" s="45"/>
      <c r="BE127" s="46" t="str">
        <f t="shared" si="515"/>
        <v/>
      </c>
      <c r="BF127" s="46" t="str">
        <f t="shared" si="516"/>
        <v/>
      </c>
      <c r="BG127" s="46" t="str">
        <f t="shared" si="517"/>
        <v xml:space="preserve"> </v>
      </c>
      <c r="BH127" s="45"/>
      <c r="BI127" s="46">
        <f t="shared" si="518"/>
        <v>0</v>
      </c>
      <c r="BJ127" s="46" t="str">
        <f t="shared" si="519"/>
        <v/>
      </c>
      <c r="BK127" s="46" t="str">
        <f t="shared" si="520"/>
        <v/>
      </c>
      <c r="BL127" s="46" t="str">
        <f t="shared" si="521"/>
        <v/>
      </c>
      <c r="BM127" s="46" t="str">
        <f t="shared" si="522"/>
        <v/>
      </c>
      <c r="BN127" s="46" t="str">
        <f t="shared" si="523"/>
        <v>zero euro</v>
      </c>
      <c r="BO127" s="45"/>
      <c r="BP127" s="46" t="str">
        <f t="shared" si="524"/>
        <v/>
      </c>
      <c r="BQ127" s="45"/>
      <c r="BR127" s="46" t="str">
        <f t="shared" si="525"/>
        <v/>
      </c>
      <c r="BS127" s="46" t="str">
        <f t="shared" si="526"/>
        <v/>
      </c>
      <c r="BT127" s="46" t="str">
        <f t="shared" si="527"/>
        <v xml:space="preserve"> </v>
      </c>
      <c r="BU127" s="45"/>
      <c r="BV127" s="46">
        <f t="shared" si="528"/>
        <v>0</v>
      </c>
      <c r="BW127" s="46" t="str">
        <f t="shared" si="529"/>
        <v/>
      </c>
      <c r="BX127" s="46" t="str">
        <f t="shared" si="530"/>
        <v/>
      </c>
      <c r="BY127" s="46" t="str">
        <f t="shared" si="531"/>
        <v/>
      </c>
      <c r="BZ127" s="46" t="str">
        <f t="shared" si="532"/>
        <v/>
      </c>
      <c r="CA127" s="46" t="str">
        <f t="shared" si="533"/>
        <v xml:space="preserve"> </v>
      </c>
      <c r="CB127" s="45"/>
      <c r="CC127" s="19" t="str">
        <f t="shared" si="534"/>
        <v xml:space="preserve">       zero euro  </v>
      </c>
      <c r="CD127" s="47" t="e">
        <f>#REF!*H127</f>
        <v>#REF!</v>
      </c>
    </row>
    <row r="128" spans="1:82" ht="11.25" x14ac:dyDescent="0.2">
      <c r="A128" s="23" t="s">
        <v>337</v>
      </c>
      <c r="B128" s="72">
        <v>2</v>
      </c>
      <c r="C128" s="39">
        <v>1</v>
      </c>
      <c r="D128" s="39">
        <v>2</v>
      </c>
      <c r="E128" s="49">
        <f>IF(G128="","",MAX(E$9:E127)+1)</f>
        <v>92</v>
      </c>
      <c r="F128" s="73" t="s">
        <v>96</v>
      </c>
      <c r="G128" s="42" t="s">
        <v>42</v>
      </c>
      <c r="H128" s="43">
        <v>0</v>
      </c>
      <c r="I128" s="44" t="str">
        <f t="shared" si="476"/>
        <v xml:space="preserve"> 0,00</v>
      </c>
      <c r="J128" s="44" t="str">
        <f t="shared" si="477"/>
        <v>0</v>
      </c>
      <c r="K128" s="44" t="str">
        <f t="shared" si="478"/>
        <v>0</v>
      </c>
      <c r="L128" s="44" t="str">
        <f t="shared" si="479"/>
        <v>0</v>
      </c>
      <c r="M128" s="44" t="str">
        <f t="shared" si="480"/>
        <v>0</v>
      </c>
      <c r="N128" s="44" t="str">
        <f t="shared" si="481"/>
        <v>0</v>
      </c>
      <c r="O128" s="44" t="str">
        <f t="shared" si="482"/>
        <v>0</v>
      </c>
      <c r="P128" s="44" t="str">
        <f t="shared" si="483"/>
        <v>0</v>
      </c>
      <c r="Q128" s="44" t="str">
        <f t="shared" si="484"/>
        <v>0</v>
      </c>
      <c r="R128" s="44" t="str">
        <f t="shared" si="485"/>
        <v>0</v>
      </c>
      <c r="S128" s="44" t="s">
        <v>12</v>
      </c>
      <c r="T128" s="44" t="str">
        <f t="shared" si="486"/>
        <v>0</v>
      </c>
      <c r="U128" s="44" t="str">
        <f t="shared" si="487"/>
        <v>0</v>
      </c>
      <c r="V128" s="45"/>
      <c r="W128" s="46" t="str">
        <f t="shared" si="488"/>
        <v/>
      </c>
      <c r="X128" s="46" t="str">
        <f t="shared" si="489"/>
        <v/>
      </c>
      <c r="Y128" s="46" t="str">
        <f t="shared" si="490"/>
        <v/>
      </c>
      <c r="Z128" s="45"/>
      <c r="AA128" s="46" t="str">
        <f t="shared" si="491"/>
        <v/>
      </c>
      <c r="AB128" s="46" t="str">
        <f t="shared" si="492"/>
        <v/>
      </c>
      <c r="AC128" s="46" t="str">
        <f t="shared" si="493"/>
        <v xml:space="preserve"> </v>
      </c>
      <c r="AD128" s="45"/>
      <c r="AE128" s="46">
        <f t="shared" si="494"/>
        <v>0</v>
      </c>
      <c r="AF128" s="46" t="str">
        <f t="shared" si="495"/>
        <v/>
      </c>
      <c r="AG128" s="46" t="str">
        <f t="shared" si="496"/>
        <v/>
      </c>
      <c r="AH128" s="46" t="str">
        <f t="shared" si="497"/>
        <v/>
      </c>
      <c r="AI128" s="46" t="str">
        <f t="shared" si="498"/>
        <v/>
      </c>
      <c r="AJ128" s="46" t="str">
        <f t="shared" si="499"/>
        <v xml:space="preserve"> </v>
      </c>
      <c r="AK128" s="45"/>
      <c r="AL128" s="46" t="str">
        <f t="shared" si="500"/>
        <v/>
      </c>
      <c r="AM128" s="46" t="str">
        <f t="shared" si="501"/>
        <v/>
      </c>
      <c r="AN128" s="46" t="str">
        <f t="shared" si="502"/>
        <v xml:space="preserve"> </v>
      </c>
      <c r="AO128" s="45"/>
      <c r="AP128" s="46" t="str">
        <f t="shared" si="503"/>
        <v/>
      </c>
      <c r="AQ128" s="46" t="str">
        <f t="shared" si="504"/>
        <v/>
      </c>
      <c r="AR128" s="46" t="str">
        <f t="shared" si="505"/>
        <v xml:space="preserve"> </v>
      </c>
      <c r="AS128" s="45"/>
      <c r="AT128" s="46">
        <f t="shared" si="506"/>
        <v>0</v>
      </c>
      <c r="AU128" s="46" t="str">
        <f t="shared" si="507"/>
        <v/>
      </c>
      <c r="AV128" s="46" t="str">
        <f t="shared" si="508"/>
        <v/>
      </c>
      <c r="AW128" s="46" t="str">
        <f t="shared" si="509"/>
        <v/>
      </c>
      <c r="AX128" s="46" t="str">
        <f t="shared" si="510"/>
        <v/>
      </c>
      <c r="AY128" s="46" t="str">
        <f t="shared" si="511"/>
        <v xml:space="preserve"> </v>
      </c>
      <c r="AZ128" s="45"/>
      <c r="BA128" s="46" t="str">
        <f t="shared" si="512"/>
        <v/>
      </c>
      <c r="BB128" s="46" t="str">
        <f t="shared" si="513"/>
        <v/>
      </c>
      <c r="BC128" s="46" t="str">
        <f t="shared" si="514"/>
        <v xml:space="preserve"> </v>
      </c>
      <c r="BD128" s="45"/>
      <c r="BE128" s="46" t="str">
        <f t="shared" si="515"/>
        <v/>
      </c>
      <c r="BF128" s="46" t="str">
        <f t="shared" si="516"/>
        <v/>
      </c>
      <c r="BG128" s="46" t="str">
        <f t="shared" si="517"/>
        <v xml:space="preserve"> </v>
      </c>
      <c r="BH128" s="45"/>
      <c r="BI128" s="46">
        <f t="shared" si="518"/>
        <v>0</v>
      </c>
      <c r="BJ128" s="46" t="str">
        <f t="shared" si="519"/>
        <v/>
      </c>
      <c r="BK128" s="46" t="str">
        <f t="shared" si="520"/>
        <v/>
      </c>
      <c r="BL128" s="46" t="str">
        <f t="shared" si="521"/>
        <v/>
      </c>
      <c r="BM128" s="46" t="str">
        <f t="shared" si="522"/>
        <v/>
      </c>
      <c r="BN128" s="46" t="str">
        <f t="shared" si="523"/>
        <v>zero euro</v>
      </c>
      <c r="BO128" s="45"/>
      <c r="BP128" s="46" t="str">
        <f t="shared" si="524"/>
        <v/>
      </c>
      <c r="BQ128" s="45"/>
      <c r="BR128" s="46" t="str">
        <f t="shared" si="525"/>
        <v/>
      </c>
      <c r="BS128" s="46" t="str">
        <f t="shared" si="526"/>
        <v/>
      </c>
      <c r="BT128" s="46" t="str">
        <f t="shared" si="527"/>
        <v xml:space="preserve"> </v>
      </c>
      <c r="BU128" s="45"/>
      <c r="BV128" s="46">
        <f t="shared" si="528"/>
        <v>0</v>
      </c>
      <c r="BW128" s="46" t="str">
        <f t="shared" si="529"/>
        <v/>
      </c>
      <c r="BX128" s="46" t="str">
        <f t="shared" si="530"/>
        <v/>
      </c>
      <c r="BY128" s="46" t="str">
        <f t="shared" si="531"/>
        <v/>
      </c>
      <c r="BZ128" s="46" t="str">
        <f t="shared" si="532"/>
        <v/>
      </c>
      <c r="CA128" s="46" t="str">
        <f t="shared" si="533"/>
        <v xml:space="preserve"> </v>
      </c>
      <c r="CB128" s="45"/>
      <c r="CC128" s="19" t="str">
        <f t="shared" si="534"/>
        <v xml:space="preserve">       zero euro  </v>
      </c>
      <c r="CD128" s="47" t="e">
        <f>#REF!*H128</f>
        <v>#REF!</v>
      </c>
    </row>
    <row r="129" spans="1:82" ht="11.25" x14ac:dyDescent="0.2">
      <c r="A129" s="23" t="s">
        <v>337</v>
      </c>
      <c r="B129" s="72">
        <v>2</v>
      </c>
      <c r="C129" s="39">
        <v>1</v>
      </c>
      <c r="D129" s="39">
        <v>2</v>
      </c>
      <c r="E129" s="49">
        <f>IF(G129="","",MAX(E$9:E128)+1)</f>
        <v>93</v>
      </c>
      <c r="F129" s="73" t="s">
        <v>97</v>
      </c>
      <c r="G129" s="42" t="s">
        <v>42</v>
      </c>
      <c r="H129" s="43">
        <v>0</v>
      </c>
      <c r="I129" s="44" t="str">
        <f t="shared" si="476"/>
        <v xml:space="preserve"> 0,00</v>
      </c>
      <c r="J129" s="44" t="str">
        <f t="shared" si="477"/>
        <v>0</v>
      </c>
      <c r="K129" s="44" t="str">
        <f t="shared" si="478"/>
        <v>0</v>
      </c>
      <c r="L129" s="44" t="str">
        <f t="shared" si="479"/>
        <v>0</v>
      </c>
      <c r="M129" s="44" t="str">
        <f t="shared" si="480"/>
        <v>0</v>
      </c>
      <c r="N129" s="44" t="str">
        <f t="shared" si="481"/>
        <v>0</v>
      </c>
      <c r="O129" s="44" t="str">
        <f t="shared" si="482"/>
        <v>0</v>
      </c>
      <c r="P129" s="44" t="str">
        <f t="shared" si="483"/>
        <v>0</v>
      </c>
      <c r="Q129" s="44" t="str">
        <f t="shared" si="484"/>
        <v>0</v>
      </c>
      <c r="R129" s="44" t="str">
        <f t="shared" si="485"/>
        <v>0</v>
      </c>
      <c r="S129" s="44" t="s">
        <v>12</v>
      </c>
      <c r="T129" s="44" t="str">
        <f t="shared" si="486"/>
        <v>0</v>
      </c>
      <c r="U129" s="44" t="str">
        <f t="shared" si="487"/>
        <v>0</v>
      </c>
      <c r="V129" s="45"/>
      <c r="W129" s="46" t="str">
        <f t="shared" si="488"/>
        <v/>
      </c>
      <c r="X129" s="46" t="str">
        <f t="shared" si="489"/>
        <v/>
      </c>
      <c r="Y129" s="46" t="str">
        <f t="shared" si="490"/>
        <v/>
      </c>
      <c r="Z129" s="45"/>
      <c r="AA129" s="46" t="str">
        <f t="shared" si="491"/>
        <v/>
      </c>
      <c r="AB129" s="46" t="str">
        <f t="shared" si="492"/>
        <v/>
      </c>
      <c r="AC129" s="46" t="str">
        <f t="shared" si="493"/>
        <v xml:space="preserve"> </v>
      </c>
      <c r="AD129" s="45"/>
      <c r="AE129" s="46">
        <f t="shared" si="494"/>
        <v>0</v>
      </c>
      <c r="AF129" s="46" t="str">
        <f t="shared" si="495"/>
        <v/>
      </c>
      <c r="AG129" s="46" t="str">
        <f t="shared" si="496"/>
        <v/>
      </c>
      <c r="AH129" s="46" t="str">
        <f t="shared" si="497"/>
        <v/>
      </c>
      <c r="AI129" s="46" t="str">
        <f t="shared" si="498"/>
        <v/>
      </c>
      <c r="AJ129" s="46" t="str">
        <f t="shared" si="499"/>
        <v xml:space="preserve"> </v>
      </c>
      <c r="AK129" s="45"/>
      <c r="AL129" s="46" t="str">
        <f t="shared" si="500"/>
        <v/>
      </c>
      <c r="AM129" s="46" t="str">
        <f t="shared" si="501"/>
        <v/>
      </c>
      <c r="AN129" s="46" t="str">
        <f t="shared" si="502"/>
        <v xml:space="preserve"> </v>
      </c>
      <c r="AO129" s="45"/>
      <c r="AP129" s="46" t="str">
        <f t="shared" si="503"/>
        <v/>
      </c>
      <c r="AQ129" s="46" t="str">
        <f t="shared" si="504"/>
        <v/>
      </c>
      <c r="AR129" s="46" t="str">
        <f t="shared" si="505"/>
        <v xml:space="preserve"> </v>
      </c>
      <c r="AS129" s="45"/>
      <c r="AT129" s="46">
        <f t="shared" si="506"/>
        <v>0</v>
      </c>
      <c r="AU129" s="46" t="str">
        <f t="shared" si="507"/>
        <v/>
      </c>
      <c r="AV129" s="46" t="str">
        <f t="shared" si="508"/>
        <v/>
      </c>
      <c r="AW129" s="46" t="str">
        <f t="shared" si="509"/>
        <v/>
      </c>
      <c r="AX129" s="46" t="str">
        <f t="shared" si="510"/>
        <v/>
      </c>
      <c r="AY129" s="46" t="str">
        <f t="shared" si="511"/>
        <v xml:space="preserve"> </v>
      </c>
      <c r="AZ129" s="45"/>
      <c r="BA129" s="46" t="str">
        <f t="shared" si="512"/>
        <v/>
      </c>
      <c r="BB129" s="46" t="str">
        <f t="shared" si="513"/>
        <v/>
      </c>
      <c r="BC129" s="46" t="str">
        <f t="shared" si="514"/>
        <v xml:space="preserve"> </v>
      </c>
      <c r="BD129" s="45"/>
      <c r="BE129" s="46" t="str">
        <f t="shared" si="515"/>
        <v/>
      </c>
      <c r="BF129" s="46" t="str">
        <f t="shared" si="516"/>
        <v/>
      </c>
      <c r="BG129" s="46" t="str">
        <f t="shared" si="517"/>
        <v xml:space="preserve"> </v>
      </c>
      <c r="BH129" s="45"/>
      <c r="BI129" s="46">
        <f t="shared" si="518"/>
        <v>0</v>
      </c>
      <c r="BJ129" s="46" t="str">
        <f t="shared" si="519"/>
        <v/>
      </c>
      <c r="BK129" s="46" t="str">
        <f t="shared" si="520"/>
        <v/>
      </c>
      <c r="BL129" s="46" t="str">
        <f t="shared" si="521"/>
        <v/>
      </c>
      <c r="BM129" s="46" t="str">
        <f t="shared" si="522"/>
        <v/>
      </c>
      <c r="BN129" s="46" t="str">
        <f t="shared" si="523"/>
        <v>zero euro</v>
      </c>
      <c r="BO129" s="45"/>
      <c r="BP129" s="46" t="str">
        <f t="shared" si="524"/>
        <v/>
      </c>
      <c r="BQ129" s="45"/>
      <c r="BR129" s="46" t="str">
        <f t="shared" si="525"/>
        <v/>
      </c>
      <c r="BS129" s="46" t="str">
        <f t="shared" si="526"/>
        <v/>
      </c>
      <c r="BT129" s="46" t="str">
        <f t="shared" si="527"/>
        <v xml:space="preserve"> </v>
      </c>
      <c r="BU129" s="45"/>
      <c r="BV129" s="46">
        <f t="shared" si="528"/>
        <v>0</v>
      </c>
      <c r="BW129" s="46" t="str">
        <f t="shared" si="529"/>
        <v/>
      </c>
      <c r="BX129" s="46" t="str">
        <f t="shared" si="530"/>
        <v/>
      </c>
      <c r="BY129" s="46" t="str">
        <f t="shared" si="531"/>
        <v/>
      </c>
      <c r="BZ129" s="46" t="str">
        <f t="shared" si="532"/>
        <v/>
      </c>
      <c r="CA129" s="46" t="str">
        <f t="shared" si="533"/>
        <v xml:space="preserve"> </v>
      </c>
      <c r="CB129" s="45"/>
      <c r="CC129" s="19" t="str">
        <f t="shared" si="534"/>
        <v xml:space="preserve">       zero euro  </v>
      </c>
      <c r="CD129" s="47" t="e">
        <f>#REF!*H129</f>
        <v>#REF!</v>
      </c>
    </row>
    <row r="130" spans="1:82" ht="11.25" x14ac:dyDescent="0.2">
      <c r="A130" s="23" t="s">
        <v>337</v>
      </c>
      <c r="B130" s="72">
        <v>2</v>
      </c>
      <c r="C130" s="39">
        <v>1</v>
      </c>
      <c r="D130" s="39">
        <v>2</v>
      </c>
      <c r="E130" s="49">
        <f>IF(G130="","",MAX(E$9:E129)+1)</f>
        <v>94</v>
      </c>
      <c r="F130" s="73" t="s">
        <v>98</v>
      </c>
      <c r="G130" s="42" t="s">
        <v>42</v>
      </c>
      <c r="H130" s="43">
        <v>0</v>
      </c>
      <c r="I130" s="44" t="str">
        <f t="shared" si="476"/>
        <v xml:space="preserve"> 0,00</v>
      </c>
      <c r="J130" s="44" t="str">
        <f t="shared" si="477"/>
        <v>0</v>
      </c>
      <c r="K130" s="44" t="str">
        <f t="shared" si="478"/>
        <v>0</v>
      </c>
      <c r="L130" s="44" t="str">
        <f t="shared" si="479"/>
        <v>0</v>
      </c>
      <c r="M130" s="44" t="str">
        <f t="shared" si="480"/>
        <v>0</v>
      </c>
      <c r="N130" s="44" t="str">
        <f t="shared" si="481"/>
        <v>0</v>
      </c>
      <c r="O130" s="44" t="str">
        <f t="shared" si="482"/>
        <v>0</v>
      </c>
      <c r="P130" s="44" t="str">
        <f t="shared" si="483"/>
        <v>0</v>
      </c>
      <c r="Q130" s="44" t="str">
        <f t="shared" si="484"/>
        <v>0</v>
      </c>
      <c r="R130" s="44" t="str">
        <f t="shared" si="485"/>
        <v>0</v>
      </c>
      <c r="S130" s="44" t="s">
        <v>12</v>
      </c>
      <c r="T130" s="44" t="str">
        <f t="shared" si="486"/>
        <v>0</v>
      </c>
      <c r="U130" s="44" t="str">
        <f t="shared" si="487"/>
        <v>0</v>
      </c>
      <c r="V130" s="45"/>
      <c r="W130" s="46" t="str">
        <f t="shared" si="488"/>
        <v/>
      </c>
      <c r="X130" s="46" t="str">
        <f t="shared" si="489"/>
        <v/>
      </c>
      <c r="Y130" s="46" t="str">
        <f t="shared" si="490"/>
        <v/>
      </c>
      <c r="Z130" s="45"/>
      <c r="AA130" s="46" t="str">
        <f t="shared" si="491"/>
        <v/>
      </c>
      <c r="AB130" s="46" t="str">
        <f t="shared" si="492"/>
        <v/>
      </c>
      <c r="AC130" s="46" t="str">
        <f t="shared" si="493"/>
        <v xml:space="preserve"> </v>
      </c>
      <c r="AD130" s="45"/>
      <c r="AE130" s="46">
        <f t="shared" si="494"/>
        <v>0</v>
      </c>
      <c r="AF130" s="46" t="str">
        <f t="shared" si="495"/>
        <v/>
      </c>
      <c r="AG130" s="46" t="str">
        <f t="shared" si="496"/>
        <v/>
      </c>
      <c r="AH130" s="46" t="str">
        <f t="shared" si="497"/>
        <v/>
      </c>
      <c r="AI130" s="46" t="str">
        <f t="shared" si="498"/>
        <v/>
      </c>
      <c r="AJ130" s="46" t="str">
        <f t="shared" si="499"/>
        <v xml:space="preserve"> </v>
      </c>
      <c r="AK130" s="45"/>
      <c r="AL130" s="46" t="str">
        <f t="shared" si="500"/>
        <v/>
      </c>
      <c r="AM130" s="46" t="str">
        <f t="shared" si="501"/>
        <v/>
      </c>
      <c r="AN130" s="46" t="str">
        <f t="shared" si="502"/>
        <v xml:space="preserve"> </v>
      </c>
      <c r="AO130" s="45"/>
      <c r="AP130" s="46" t="str">
        <f t="shared" si="503"/>
        <v/>
      </c>
      <c r="AQ130" s="46" t="str">
        <f t="shared" si="504"/>
        <v/>
      </c>
      <c r="AR130" s="46" t="str">
        <f t="shared" si="505"/>
        <v xml:space="preserve"> </v>
      </c>
      <c r="AS130" s="45"/>
      <c r="AT130" s="46">
        <f t="shared" si="506"/>
        <v>0</v>
      </c>
      <c r="AU130" s="46" t="str">
        <f t="shared" si="507"/>
        <v/>
      </c>
      <c r="AV130" s="46" t="str">
        <f t="shared" si="508"/>
        <v/>
      </c>
      <c r="AW130" s="46" t="str">
        <f t="shared" si="509"/>
        <v/>
      </c>
      <c r="AX130" s="46" t="str">
        <f t="shared" si="510"/>
        <v/>
      </c>
      <c r="AY130" s="46" t="str">
        <f t="shared" si="511"/>
        <v xml:space="preserve"> </v>
      </c>
      <c r="AZ130" s="45"/>
      <c r="BA130" s="46" t="str">
        <f t="shared" si="512"/>
        <v/>
      </c>
      <c r="BB130" s="46" t="str">
        <f t="shared" si="513"/>
        <v/>
      </c>
      <c r="BC130" s="46" t="str">
        <f t="shared" si="514"/>
        <v xml:space="preserve"> </v>
      </c>
      <c r="BD130" s="45"/>
      <c r="BE130" s="46" t="str">
        <f t="shared" si="515"/>
        <v/>
      </c>
      <c r="BF130" s="46" t="str">
        <f t="shared" si="516"/>
        <v/>
      </c>
      <c r="BG130" s="46" t="str">
        <f t="shared" si="517"/>
        <v xml:space="preserve"> </v>
      </c>
      <c r="BH130" s="45"/>
      <c r="BI130" s="46">
        <f t="shared" si="518"/>
        <v>0</v>
      </c>
      <c r="BJ130" s="46" t="str">
        <f t="shared" si="519"/>
        <v/>
      </c>
      <c r="BK130" s="46" t="str">
        <f t="shared" si="520"/>
        <v/>
      </c>
      <c r="BL130" s="46" t="str">
        <f t="shared" si="521"/>
        <v/>
      </c>
      <c r="BM130" s="46" t="str">
        <f t="shared" si="522"/>
        <v/>
      </c>
      <c r="BN130" s="46" t="str">
        <f t="shared" si="523"/>
        <v>zero euro</v>
      </c>
      <c r="BO130" s="45"/>
      <c r="BP130" s="46" t="str">
        <f t="shared" si="524"/>
        <v/>
      </c>
      <c r="BQ130" s="45"/>
      <c r="BR130" s="46" t="str">
        <f t="shared" si="525"/>
        <v/>
      </c>
      <c r="BS130" s="46" t="str">
        <f t="shared" si="526"/>
        <v/>
      </c>
      <c r="BT130" s="46" t="str">
        <f t="shared" si="527"/>
        <v xml:space="preserve"> </v>
      </c>
      <c r="BU130" s="45"/>
      <c r="BV130" s="46">
        <f t="shared" si="528"/>
        <v>0</v>
      </c>
      <c r="BW130" s="46" t="str">
        <f t="shared" si="529"/>
        <v/>
      </c>
      <c r="BX130" s="46" t="str">
        <f t="shared" si="530"/>
        <v/>
      </c>
      <c r="BY130" s="46" t="str">
        <f t="shared" si="531"/>
        <v/>
      </c>
      <c r="BZ130" s="46" t="str">
        <f t="shared" si="532"/>
        <v/>
      </c>
      <c r="CA130" s="46" t="str">
        <f t="shared" si="533"/>
        <v xml:space="preserve"> </v>
      </c>
      <c r="CB130" s="45"/>
      <c r="CC130" s="19" t="str">
        <f t="shared" si="534"/>
        <v xml:space="preserve">       zero euro  </v>
      </c>
      <c r="CD130" s="47" t="e">
        <f>#REF!*H130</f>
        <v>#REF!</v>
      </c>
    </row>
    <row r="131" spans="1:82" ht="11.25" x14ac:dyDescent="0.2">
      <c r="A131" s="23" t="s">
        <v>337</v>
      </c>
      <c r="B131" s="72">
        <v>2</v>
      </c>
      <c r="C131" s="39">
        <v>1</v>
      </c>
      <c r="D131" s="39">
        <v>2</v>
      </c>
      <c r="E131" s="49">
        <f>IF(G131="","",MAX(E$9:E130)+1)</f>
        <v>95</v>
      </c>
      <c r="F131" s="73" t="s">
        <v>54</v>
      </c>
      <c r="G131" s="42" t="s">
        <v>42</v>
      </c>
      <c r="H131" s="43">
        <v>0</v>
      </c>
      <c r="I131" s="44" t="str">
        <f t="shared" si="476"/>
        <v xml:space="preserve"> 0,00</v>
      </c>
      <c r="J131" s="44" t="str">
        <f t="shared" si="477"/>
        <v>0</v>
      </c>
      <c r="K131" s="44" t="str">
        <f t="shared" si="478"/>
        <v>0</v>
      </c>
      <c r="L131" s="44" t="str">
        <f t="shared" si="479"/>
        <v>0</v>
      </c>
      <c r="M131" s="44" t="str">
        <f t="shared" si="480"/>
        <v>0</v>
      </c>
      <c r="N131" s="44" t="str">
        <f t="shared" si="481"/>
        <v>0</v>
      </c>
      <c r="O131" s="44" t="str">
        <f t="shared" si="482"/>
        <v>0</v>
      </c>
      <c r="P131" s="44" t="str">
        <f t="shared" si="483"/>
        <v>0</v>
      </c>
      <c r="Q131" s="44" t="str">
        <f t="shared" si="484"/>
        <v>0</v>
      </c>
      <c r="R131" s="44" t="str">
        <f t="shared" si="485"/>
        <v>0</v>
      </c>
      <c r="S131" s="44" t="s">
        <v>12</v>
      </c>
      <c r="T131" s="44" t="str">
        <f t="shared" si="486"/>
        <v>0</v>
      </c>
      <c r="U131" s="44" t="str">
        <f t="shared" si="487"/>
        <v>0</v>
      </c>
      <c r="V131" s="45"/>
      <c r="W131" s="46" t="str">
        <f t="shared" si="488"/>
        <v/>
      </c>
      <c r="X131" s="46" t="str">
        <f t="shared" si="489"/>
        <v/>
      </c>
      <c r="Y131" s="46" t="str">
        <f t="shared" si="490"/>
        <v/>
      </c>
      <c r="Z131" s="45"/>
      <c r="AA131" s="46" t="str">
        <f t="shared" si="491"/>
        <v/>
      </c>
      <c r="AB131" s="46" t="str">
        <f t="shared" si="492"/>
        <v/>
      </c>
      <c r="AC131" s="46" t="str">
        <f t="shared" si="493"/>
        <v xml:space="preserve"> </v>
      </c>
      <c r="AD131" s="45"/>
      <c r="AE131" s="46">
        <f t="shared" si="494"/>
        <v>0</v>
      </c>
      <c r="AF131" s="46" t="str">
        <f t="shared" si="495"/>
        <v/>
      </c>
      <c r="AG131" s="46" t="str">
        <f t="shared" si="496"/>
        <v/>
      </c>
      <c r="AH131" s="46" t="str">
        <f t="shared" si="497"/>
        <v/>
      </c>
      <c r="AI131" s="46" t="str">
        <f t="shared" si="498"/>
        <v/>
      </c>
      <c r="AJ131" s="46" t="str">
        <f t="shared" si="499"/>
        <v xml:space="preserve"> </v>
      </c>
      <c r="AK131" s="45"/>
      <c r="AL131" s="46" t="str">
        <f t="shared" si="500"/>
        <v/>
      </c>
      <c r="AM131" s="46" t="str">
        <f t="shared" si="501"/>
        <v/>
      </c>
      <c r="AN131" s="46" t="str">
        <f t="shared" si="502"/>
        <v xml:space="preserve"> </v>
      </c>
      <c r="AO131" s="45"/>
      <c r="AP131" s="46" t="str">
        <f t="shared" si="503"/>
        <v/>
      </c>
      <c r="AQ131" s="46" t="str">
        <f t="shared" si="504"/>
        <v/>
      </c>
      <c r="AR131" s="46" t="str">
        <f t="shared" si="505"/>
        <v xml:space="preserve"> </v>
      </c>
      <c r="AS131" s="45"/>
      <c r="AT131" s="46">
        <f t="shared" si="506"/>
        <v>0</v>
      </c>
      <c r="AU131" s="46" t="str">
        <f t="shared" si="507"/>
        <v/>
      </c>
      <c r="AV131" s="46" t="str">
        <f t="shared" si="508"/>
        <v/>
      </c>
      <c r="AW131" s="46" t="str">
        <f t="shared" si="509"/>
        <v/>
      </c>
      <c r="AX131" s="46" t="str">
        <f t="shared" si="510"/>
        <v/>
      </c>
      <c r="AY131" s="46" t="str">
        <f t="shared" si="511"/>
        <v xml:space="preserve"> </v>
      </c>
      <c r="AZ131" s="45"/>
      <c r="BA131" s="46" t="str">
        <f t="shared" si="512"/>
        <v/>
      </c>
      <c r="BB131" s="46" t="str">
        <f t="shared" si="513"/>
        <v/>
      </c>
      <c r="BC131" s="46" t="str">
        <f t="shared" si="514"/>
        <v xml:space="preserve"> </v>
      </c>
      <c r="BD131" s="45"/>
      <c r="BE131" s="46" t="str">
        <f t="shared" si="515"/>
        <v/>
      </c>
      <c r="BF131" s="46" t="str">
        <f t="shared" si="516"/>
        <v/>
      </c>
      <c r="BG131" s="46" t="str">
        <f t="shared" si="517"/>
        <v xml:space="preserve"> </v>
      </c>
      <c r="BH131" s="45"/>
      <c r="BI131" s="46">
        <f t="shared" si="518"/>
        <v>0</v>
      </c>
      <c r="BJ131" s="46" t="str">
        <f t="shared" si="519"/>
        <v/>
      </c>
      <c r="BK131" s="46" t="str">
        <f t="shared" si="520"/>
        <v/>
      </c>
      <c r="BL131" s="46" t="str">
        <f t="shared" si="521"/>
        <v/>
      </c>
      <c r="BM131" s="46" t="str">
        <f t="shared" si="522"/>
        <v/>
      </c>
      <c r="BN131" s="46" t="str">
        <f t="shared" si="523"/>
        <v>zero euro</v>
      </c>
      <c r="BO131" s="45"/>
      <c r="BP131" s="46" t="str">
        <f t="shared" si="524"/>
        <v/>
      </c>
      <c r="BQ131" s="45"/>
      <c r="BR131" s="46" t="str">
        <f t="shared" si="525"/>
        <v/>
      </c>
      <c r="BS131" s="46" t="str">
        <f t="shared" si="526"/>
        <v/>
      </c>
      <c r="BT131" s="46" t="str">
        <f t="shared" si="527"/>
        <v xml:space="preserve"> </v>
      </c>
      <c r="BU131" s="45"/>
      <c r="BV131" s="46">
        <f t="shared" si="528"/>
        <v>0</v>
      </c>
      <c r="BW131" s="46" t="str">
        <f t="shared" si="529"/>
        <v/>
      </c>
      <c r="BX131" s="46" t="str">
        <f t="shared" si="530"/>
        <v/>
      </c>
      <c r="BY131" s="46" t="str">
        <f t="shared" si="531"/>
        <v/>
      </c>
      <c r="BZ131" s="46" t="str">
        <f t="shared" si="532"/>
        <v/>
      </c>
      <c r="CA131" s="46" t="str">
        <f t="shared" si="533"/>
        <v xml:space="preserve"> </v>
      </c>
      <c r="CB131" s="45"/>
      <c r="CC131" s="19" t="str">
        <f t="shared" si="534"/>
        <v xml:space="preserve">       zero euro  </v>
      </c>
      <c r="CD131" s="47" t="e">
        <f>#REF!*H131</f>
        <v>#REF!</v>
      </c>
    </row>
    <row r="132" spans="1:82" ht="33.75" x14ac:dyDescent="0.2">
      <c r="A132" s="23" t="s">
        <v>337</v>
      </c>
      <c r="B132" s="72">
        <v>2</v>
      </c>
      <c r="C132" s="39">
        <v>1</v>
      </c>
      <c r="D132" s="39">
        <v>2</v>
      </c>
      <c r="E132" s="49">
        <f>IF(G132="","",MAX(E$9:E131)+1)</f>
        <v>96</v>
      </c>
      <c r="F132" s="73" t="s">
        <v>101</v>
      </c>
      <c r="G132" s="42" t="s">
        <v>42</v>
      </c>
      <c r="H132" s="43">
        <v>0</v>
      </c>
      <c r="I132" s="44" t="str">
        <f t="shared" si="476"/>
        <v xml:space="preserve"> 0,00</v>
      </c>
      <c r="J132" s="44" t="str">
        <f t="shared" si="477"/>
        <v>0</v>
      </c>
      <c r="K132" s="44" t="str">
        <f t="shared" si="478"/>
        <v>0</v>
      </c>
      <c r="L132" s="44" t="str">
        <f t="shared" si="479"/>
        <v>0</v>
      </c>
      <c r="M132" s="44" t="str">
        <f t="shared" si="480"/>
        <v>0</v>
      </c>
      <c r="N132" s="44" t="str">
        <f t="shared" si="481"/>
        <v>0</v>
      </c>
      <c r="O132" s="44" t="str">
        <f t="shared" si="482"/>
        <v>0</v>
      </c>
      <c r="P132" s="44" t="str">
        <f t="shared" si="483"/>
        <v>0</v>
      </c>
      <c r="Q132" s="44" t="str">
        <f t="shared" si="484"/>
        <v>0</v>
      </c>
      <c r="R132" s="44" t="str">
        <f t="shared" si="485"/>
        <v>0</v>
      </c>
      <c r="S132" s="44" t="s">
        <v>12</v>
      </c>
      <c r="T132" s="44" t="str">
        <f t="shared" si="486"/>
        <v>0</v>
      </c>
      <c r="U132" s="44" t="str">
        <f t="shared" si="487"/>
        <v>0</v>
      </c>
      <c r="V132" s="45"/>
      <c r="W132" s="46" t="str">
        <f t="shared" si="488"/>
        <v/>
      </c>
      <c r="X132" s="46" t="str">
        <f t="shared" si="489"/>
        <v/>
      </c>
      <c r="Y132" s="46" t="str">
        <f t="shared" si="490"/>
        <v/>
      </c>
      <c r="Z132" s="45"/>
      <c r="AA132" s="46" t="str">
        <f t="shared" si="491"/>
        <v/>
      </c>
      <c r="AB132" s="46" t="str">
        <f t="shared" si="492"/>
        <v/>
      </c>
      <c r="AC132" s="46" t="str">
        <f t="shared" si="493"/>
        <v xml:space="preserve"> </v>
      </c>
      <c r="AD132" s="45"/>
      <c r="AE132" s="46">
        <f t="shared" si="494"/>
        <v>0</v>
      </c>
      <c r="AF132" s="46" t="str">
        <f t="shared" si="495"/>
        <v/>
      </c>
      <c r="AG132" s="46" t="str">
        <f t="shared" si="496"/>
        <v/>
      </c>
      <c r="AH132" s="46" t="str">
        <f t="shared" si="497"/>
        <v/>
      </c>
      <c r="AI132" s="46" t="str">
        <f t="shared" si="498"/>
        <v/>
      </c>
      <c r="AJ132" s="46" t="str">
        <f t="shared" si="499"/>
        <v xml:space="preserve"> </v>
      </c>
      <c r="AK132" s="45"/>
      <c r="AL132" s="46" t="str">
        <f t="shared" si="500"/>
        <v/>
      </c>
      <c r="AM132" s="46" t="str">
        <f t="shared" si="501"/>
        <v/>
      </c>
      <c r="AN132" s="46" t="str">
        <f t="shared" si="502"/>
        <v xml:space="preserve"> </v>
      </c>
      <c r="AO132" s="45"/>
      <c r="AP132" s="46" t="str">
        <f t="shared" si="503"/>
        <v/>
      </c>
      <c r="AQ132" s="46" t="str">
        <f t="shared" si="504"/>
        <v/>
      </c>
      <c r="AR132" s="46" t="str">
        <f t="shared" si="505"/>
        <v xml:space="preserve"> </v>
      </c>
      <c r="AS132" s="45"/>
      <c r="AT132" s="46">
        <f t="shared" si="506"/>
        <v>0</v>
      </c>
      <c r="AU132" s="46" t="str">
        <f t="shared" si="507"/>
        <v/>
      </c>
      <c r="AV132" s="46" t="str">
        <f t="shared" si="508"/>
        <v/>
      </c>
      <c r="AW132" s="46" t="str">
        <f t="shared" si="509"/>
        <v/>
      </c>
      <c r="AX132" s="46" t="str">
        <f t="shared" si="510"/>
        <v/>
      </c>
      <c r="AY132" s="46" t="str">
        <f t="shared" si="511"/>
        <v xml:space="preserve"> </v>
      </c>
      <c r="AZ132" s="45"/>
      <c r="BA132" s="46" t="str">
        <f t="shared" si="512"/>
        <v/>
      </c>
      <c r="BB132" s="46" t="str">
        <f t="shared" si="513"/>
        <v/>
      </c>
      <c r="BC132" s="46" t="str">
        <f t="shared" si="514"/>
        <v xml:space="preserve"> </v>
      </c>
      <c r="BD132" s="45"/>
      <c r="BE132" s="46" t="str">
        <f t="shared" si="515"/>
        <v/>
      </c>
      <c r="BF132" s="46" t="str">
        <f t="shared" si="516"/>
        <v/>
      </c>
      <c r="BG132" s="46" t="str">
        <f t="shared" si="517"/>
        <v xml:space="preserve"> </v>
      </c>
      <c r="BH132" s="45"/>
      <c r="BI132" s="46">
        <f t="shared" si="518"/>
        <v>0</v>
      </c>
      <c r="BJ132" s="46" t="str">
        <f t="shared" si="519"/>
        <v/>
      </c>
      <c r="BK132" s="46" t="str">
        <f t="shared" si="520"/>
        <v/>
      </c>
      <c r="BL132" s="46" t="str">
        <f t="shared" si="521"/>
        <v/>
      </c>
      <c r="BM132" s="46" t="str">
        <f t="shared" si="522"/>
        <v/>
      </c>
      <c r="BN132" s="46" t="str">
        <f t="shared" si="523"/>
        <v>zero euro</v>
      </c>
      <c r="BO132" s="45"/>
      <c r="BP132" s="46" t="str">
        <f t="shared" si="524"/>
        <v/>
      </c>
      <c r="BQ132" s="45"/>
      <c r="BR132" s="46" t="str">
        <f t="shared" si="525"/>
        <v/>
      </c>
      <c r="BS132" s="46" t="str">
        <f t="shared" si="526"/>
        <v/>
      </c>
      <c r="BT132" s="46" t="str">
        <f t="shared" si="527"/>
        <v xml:space="preserve"> </v>
      </c>
      <c r="BU132" s="45"/>
      <c r="BV132" s="46">
        <f t="shared" si="528"/>
        <v>0</v>
      </c>
      <c r="BW132" s="46" t="str">
        <f t="shared" si="529"/>
        <v/>
      </c>
      <c r="BX132" s="46" t="str">
        <f t="shared" si="530"/>
        <v/>
      </c>
      <c r="BY132" s="46" t="str">
        <f t="shared" si="531"/>
        <v/>
      </c>
      <c r="BZ132" s="46" t="str">
        <f t="shared" si="532"/>
        <v/>
      </c>
      <c r="CA132" s="46" t="str">
        <f t="shared" si="533"/>
        <v xml:space="preserve"> </v>
      </c>
      <c r="CB132" s="45"/>
      <c r="CC132" s="19" t="str">
        <f t="shared" si="534"/>
        <v xml:space="preserve">       zero euro  </v>
      </c>
      <c r="CD132" s="47" t="e">
        <f>#REF!*H132</f>
        <v>#REF!</v>
      </c>
    </row>
    <row r="133" spans="1:82" ht="11.25" x14ac:dyDescent="0.2">
      <c r="A133" s="23" t="s">
        <v>337</v>
      </c>
      <c r="B133" s="72">
        <v>2</v>
      </c>
      <c r="C133" s="39">
        <v>1</v>
      </c>
      <c r="D133" s="39">
        <v>2</v>
      </c>
      <c r="E133" s="49">
        <f>IF(G133="","",MAX(E$9:E132)+1)</f>
        <v>97</v>
      </c>
      <c r="F133" s="73" t="s">
        <v>99</v>
      </c>
      <c r="G133" s="42" t="s">
        <v>28</v>
      </c>
      <c r="H133" s="43">
        <v>0</v>
      </c>
      <c r="I133" s="44" t="str">
        <f t="shared" si="476"/>
        <v xml:space="preserve"> 0,00</v>
      </c>
      <c r="J133" s="44" t="str">
        <f t="shared" si="477"/>
        <v>0</v>
      </c>
      <c r="K133" s="44" t="str">
        <f t="shared" si="478"/>
        <v>0</v>
      </c>
      <c r="L133" s="44" t="str">
        <f t="shared" si="479"/>
        <v>0</v>
      </c>
      <c r="M133" s="44" t="str">
        <f t="shared" si="480"/>
        <v>0</v>
      </c>
      <c r="N133" s="44" t="str">
        <f t="shared" si="481"/>
        <v>0</v>
      </c>
      <c r="O133" s="44" t="str">
        <f t="shared" si="482"/>
        <v>0</v>
      </c>
      <c r="P133" s="44" t="str">
        <f t="shared" si="483"/>
        <v>0</v>
      </c>
      <c r="Q133" s="44" t="str">
        <f t="shared" si="484"/>
        <v>0</v>
      </c>
      <c r="R133" s="44" t="str">
        <f t="shared" si="485"/>
        <v>0</v>
      </c>
      <c r="S133" s="44" t="s">
        <v>12</v>
      </c>
      <c r="T133" s="44" t="str">
        <f t="shared" si="486"/>
        <v>0</v>
      </c>
      <c r="U133" s="44" t="str">
        <f t="shared" si="487"/>
        <v>0</v>
      </c>
      <c r="V133" s="45"/>
      <c r="W133" s="46" t="str">
        <f t="shared" si="488"/>
        <v/>
      </c>
      <c r="X133" s="46" t="str">
        <f t="shared" si="489"/>
        <v/>
      </c>
      <c r="Y133" s="46" t="str">
        <f t="shared" si="490"/>
        <v/>
      </c>
      <c r="Z133" s="45"/>
      <c r="AA133" s="46" t="str">
        <f t="shared" si="491"/>
        <v/>
      </c>
      <c r="AB133" s="46" t="str">
        <f t="shared" si="492"/>
        <v/>
      </c>
      <c r="AC133" s="46" t="str">
        <f t="shared" si="493"/>
        <v xml:space="preserve"> </v>
      </c>
      <c r="AD133" s="45"/>
      <c r="AE133" s="46">
        <f t="shared" si="494"/>
        <v>0</v>
      </c>
      <c r="AF133" s="46" t="str">
        <f t="shared" si="495"/>
        <v/>
      </c>
      <c r="AG133" s="46" t="str">
        <f t="shared" si="496"/>
        <v/>
      </c>
      <c r="AH133" s="46" t="str">
        <f t="shared" si="497"/>
        <v/>
      </c>
      <c r="AI133" s="46" t="str">
        <f t="shared" si="498"/>
        <v/>
      </c>
      <c r="AJ133" s="46" t="str">
        <f t="shared" si="499"/>
        <v xml:space="preserve"> </v>
      </c>
      <c r="AK133" s="45"/>
      <c r="AL133" s="46" t="str">
        <f t="shared" si="500"/>
        <v/>
      </c>
      <c r="AM133" s="46" t="str">
        <f t="shared" si="501"/>
        <v/>
      </c>
      <c r="AN133" s="46" t="str">
        <f t="shared" si="502"/>
        <v xml:space="preserve"> </v>
      </c>
      <c r="AO133" s="45"/>
      <c r="AP133" s="46" t="str">
        <f t="shared" si="503"/>
        <v/>
      </c>
      <c r="AQ133" s="46" t="str">
        <f t="shared" si="504"/>
        <v/>
      </c>
      <c r="AR133" s="46" t="str">
        <f t="shared" si="505"/>
        <v xml:space="preserve"> </v>
      </c>
      <c r="AS133" s="45"/>
      <c r="AT133" s="46">
        <f t="shared" si="506"/>
        <v>0</v>
      </c>
      <c r="AU133" s="46" t="str">
        <f t="shared" si="507"/>
        <v/>
      </c>
      <c r="AV133" s="46" t="str">
        <f t="shared" si="508"/>
        <v/>
      </c>
      <c r="AW133" s="46" t="str">
        <f t="shared" si="509"/>
        <v/>
      </c>
      <c r="AX133" s="46" t="str">
        <f t="shared" si="510"/>
        <v/>
      </c>
      <c r="AY133" s="46" t="str">
        <f t="shared" si="511"/>
        <v xml:space="preserve"> </v>
      </c>
      <c r="AZ133" s="45"/>
      <c r="BA133" s="46" t="str">
        <f t="shared" si="512"/>
        <v/>
      </c>
      <c r="BB133" s="46" t="str">
        <f t="shared" si="513"/>
        <v/>
      </c>
      <c r="BC133" s="46" t="str">
        <f t="shared" si="514"/>
        <v xml:space="preserve"> </v>
      </c>
      <c r="BD133" s="45"/>
      <c r="BE133" s="46" t="str">
        <f t="shared" si="515"/>
        <v/>
      </c>
      <c r="BF133" s="46" t="str">
        <f t="shared" si="516"/>
        <v/>
      </c>
      <c r="BG133" s="46" t="str">
        <f t="shared" si="517"/>
        <v xml:space="preserve"> </v>
      </c>
      <c r="BH133" s="45"/>
      <c r="BI133" s="46">
        <f t="shared" si="518"/>
        <v>0</v>
      </c>
      <c r="BJ133" s="46" t="str">
        <f t="shared" si="519"/>
        <v/>
      </c>
      <c r="BK133" s="46" t="str">
        <f t="shared" si="520"/>
        <v/>
      </c>
      <c r="BL133" s="46" t="str">
        <f t="shared" si="521"/>
        <v/>
      </c>
      <c r="BM133" s="46" t="str">
        <f t="shared" si="522"/>
        <v/>
      </c>
      <c r="BN133" s="46" t="str">
        <f t="shared" si="523"/>
        <v>zero euro</v>
      </c>
      <c r="BO133" s="45"/>
      <c r="BP133" s="46" t="str">
        <f t="shared" si="524"/>
        <v/>
      </c>
      <c r="BQ133" s="45"/>
      <c r="BR133" s="46" t="str">
        <f t="shared" si="525"/>
        <v/>
      </c>
      <c r="BS133" s="46" t="str">
        <f t="shared" si="526"/>
        <v/>
      </c>
      <c r="BT133" s="46" t="str">
        <f t="shared" si="527"/>
        <v xml:space="preserve"> </v>
      </c>
      <c r="BU133" s="45"/>
      <c r="BV133" s="46">
        <f t="shared" si="528"/>
        <v>0</v>
      </c>
      <c r="BW133" s="46" t="str">
        <f t="shared" si="529"/>
        <v/>
      </c>
      <c r="BX133" s="46" t="str">
        <f t="shared" si="530"/>
        <v/>
      </c>
      <c r="BY133" s="46" t="str">
        <f t="shared" si="531"/>
        <v/>
      </c>
      <c r="BZ133" s="46" t="str">
        <f t="shared" si="532"/>
        <v/>
      </c>
      <c r="CA133" s="46" t="str">
        <f t="shared" si="533"/>
        <v xml:space="preserve"> </v>
      </c>
      <c r="CB133" s="45"/>
      <c r="CC133" s="19" t="str">
        <f t="shared" si="534"/>
        <v xml:space="preserve">       zero euro  </v>
      </c>
      <c r="CD133" s="47" t="e">
        <f>#REF!*H133</f>
        <v>#REF!</v>
      </c>
    </row>
    <row r="134" spans="1:82" ht="11.25" x14ac:dyDescent="0.2">
      <c r="A134" s="23" t="s">
        <v>337</v>
      </c>
      <c r="B134" s="72">
        <v>2</v>
      </c>
      <c r="C134" s="39">
        <v>1</v>
      </c>
      <c r="D134" s="39">
        <v>2</v>
      </c>
      <c r="E134" s="49">
        <f>IF(G134="","",MAX(E$9:E133)+1)</f>
        <v>98</v>
      </c>
      <c r="F134" s="73" t="s">
        <v>100</v>
      </c>
      <c r="G134" s="42" t="s">
        <v>28</v>
      </c>
      <c r="H134" s="43">
        <v>0</v>
      </c>
      <c r="I134" s="44" t="str">
        <f t="shared" si="476"/>
        <v xml:space="preserve"> 0,00</v>
      </c>
      <c r="J134" s="44" t="str">
        <f t="shared" si="477"/>
        <v>0</v>
      </c>
      <c r="K134" s="44" t="str">
        <f t="shared" si="478"/>
        <v>0</v>
      </c>
      <c r="L134" s="44" t="str">
        <f t="shared" si="479"/>
        <v>0</v>
      </c>
      <c r="M134" s="44" t="str">
        <f t="shared" si="480"/>
        <v>0</v>
      </c>
      <c r="N134" s="44" t="str">
        <f t="shared" si="481"/>
        <v>0</v>
      </c>
      <c r="O134" s="44" t="str">
        <f t="shared" si="482"/>
        <v>0</v>
      </c>
      <c r="P134" s="44" t="str">
        <f t="shared" si="483"/>
        <v>0</v>
      </c>
      <c r="Q134" s="44" t="str">
        <f t="shared" si="484"/>
        <v>0</v>
      </c>
      <c r="R134" s="44" t="str">
        <f t="shared" si="485"/>
        <v>0</v>
      </c>
      <c r="S134" s="44" t="s">
        <v>12</v>
      </c>
      <c r="T134" s="44" t="str">
        <f t="shared" si="486"/>
        <v>0</v>
      </c>
      <c r="U134" s="44" t="str">
        <f t="shared" si="487"/>
        <v>0</v>
      </c>
      <c r="V134" s="45"/>
      <c r="W134" s="46" t="str">
        <f t="shared" si="488"/>
        <v/>
      </c>
      <c r="X134" s="46" t="str">
        <f t="shared" si="489"/>
        <v/>
      </c>
      <c r="Y134" s="46" t="str">
        <f t="shared" si="490"/>
        <v/>
      </c>
      <c r="Z134" s="45"/>
      <c r="AA134" s="46" t="str">
        <f t="shared" si="491"/>
        <v/>
      </c>
      <c r="AB134" s="46" t="str">
        <f t="shared" si="492"/>
        <v/>
      </c>
      <c r="AC134" s="46" t="str">
        <f t="shared" si="493"/>
        <v xml:space="preserve"> </v>
      </c>
      <c r="AD134" s="45"/>
      <c r="AE134" s="46">
        <f t="shared" si="494"/>
        <v>0</v>
      </c>
      <c r="AF134" s="46" t="str">
        <f t="shared" si="495"/>
        <v/>
      </c>
      <c r="AG134" s="46" t="str">
        <f t="shared" si="496"/>
        <v/>
      </c>
      <c r="AH134" s="46" t="str">
        <f t="shared" si="497"/>
        <v/>
      </c>
      <c r="AI134" s="46" t="str">
        <f t="shared" si="498"/>
        <v/>
      </c>
      <c r="AJ134" s="46" t="str">
        <f t="shared" si="499"/>
        <v xml:space="preserve"> </v>
      </c>
      <c r="AK134" s="45"/>
      <c r="AL134" s="46" t="str">
        <f t="shared" si="500"/>
        <v/>
      </c>
      <c r="AM134" s="46" t="str">
        <f t="shared" si="501"/>
        <v/>
      </c>
      <c r="AN134" s="46" t="str">
        <f t="shared" si="502"/>
        <v xml:space="preserve"> </v>
      </c>
      <c r="AO134" s="45"/>
      <c r="AP134" s="46" t="str">
        <f t="shared" si="503"/>
        <v/>
      </c>
      <c r="AQ134" s="46" t="str">
        <f t="shared" si="504"/>
        <v/>
      </c>
      <c r="AR134" s="46" t="str">
        <f t="shared" si="505"/>
        <v xml:space="preserve"> </v>
      </c>
      <c r="AS134" s="45"/>
      <c r="AT134" s="46">
        <f t="shared" si="506"/>
        <v>0</v>
      </c>
      <c r="AU134" s="46" t="str">
        <f t="shared" si="507"/>
        <v/>
      </c>
      <c r="AV134" s="46" t="str">
        <f t="shared" si="508"/>
        <v/>
      </c>
      <c r="AW134" s="46" t="str">
        <f t="shared" si="509"/>
        <v/>
      </c>
      <c r="AX134" s="46" t="str">
        <f t="shared" si="510"/>
        <v/>
      </c>
      <c r="AY134" s="46" t="str">
        <f t="shared" si="511"/>
        <v xml:space="preserve"> </v>
      </c>
      <c r="AZ134" s="45"/>
      <c r="BA134" s="46" t="str">
        <f t="shared" si="512"/>
        <v/>
      </c>
      <c r="BB134" s="46" t="str">
        <f t="shared" si="513"/>
        <v/>
      </c>
      <c r="BC134" s="46" t="str">
        <f t="shared" si="514"/>
        <v xml:space="preserve"> </v>
      </c>
      <c r="BD134" s="45"/>
      <c r="BE134" s="46" t="str">
        <f t="shared" si="515"/>
        <v/>
      </c>
      <c r="BF134" s="46" t="str">
        <f t="shared" si="516"/>
        <v/>
      </c>
      <c r="BG134" s="46" t="str">
        <f t="shared" si="517"/>
        <v xml:space="preserve"> </v>
      </c>
      <c r="BH134" s="45"/>
      <c r="BI134" s="46">
        <f t="shared" si="518"/>
        <v>0</v>
      </c>
      <c r="BJ134" s="46" t="str">
        <f t="shared" si="519"/>
        <v/>
      </c>
      <c r="BK134" s="46" t="str">
        <f t="shared" si="520"/>
        <v/>
      </c>
      <c r="BL134" s="46" t="str">
        <f t="shared" si="521"/>
        <v/>
      </c>
      <c r="BM134" s="46" t="str">
        <f t="shared" si="522"/>
        <v/>
      </c>
      <c r="BN134" s="46" t="str">
        <f t="shared" si="523"/>
        <v>zero euro</v>
      </c>
      <c r="BO134" s="45"/>
      <c r="BP134" s="46" t="str">
        <f t="shared" si="524"/>
        <v/>
      </c>
      <c r="BQ134" s="45"/>
      <c r="BR134" s="46" t="str">
        <f t="shared" si="525"/>
        <v/>
      </c>
      <c r="BS134" s="46" t="str">
        <f t="shared" si="526"/>
        <v/>
      </c>
      <c r="BT134" s="46" t="str">
        <f t="shared" si="527"/>
        <v xml:space="preserve"> </v>
      </c>
      <c r="BU134" s="45"/>
      <c r="BV134" s="46">
        <f t="shared" si="528"/>
        <v>0</v>
      </c>
      <c r="BW134" s="46" t="str">
        <f t="shared" si="529"/>
        <v/>
      </c>
      <c r="BX134" s="46" t="str">
        <f t="shared" si="530"/>
        <v/>
      </c>
      <c r="BY134" s="46" t="str">
        <f t="shared" si="531"/>
        <v/>
      </c>
      <c r="BZ134" s="46" t="str">
        <f t="shared" si="532"/>
        <v/>
      </c>
      <c r="CA134" s="46" t="str">
        <f t="shared" si="533"/>
        <v xml:space="preserve"> </v>
      </c>
      <c r="CB134" s="45"/>
      <c r="CC134" s="19" t="str">
        <f t="shared" si="534"/>
        <v xml:space="preserve">       zero euro  </v>
      </c>
      <c r="CD134" s="47" t="e">
        <f>#REF!*H134</f>
        <v>#REF!</v>
      </c>
    </row>
    <row r="135" spans="1:82" ht="11.25" x14ac:dyDescent="0.2">
      <c r="A135" s="23" t="s">
        <v>337</v>
      </c>
      <c r="B135" s="72">
        <v>2</v>
      </c>
      <c r="C135" s="39">
        <v>1</v>
      </c>
      <c r="D135" s="39">
        <v>2</v>
      </c>
      <c r="E135" s="49">
        <f>IF(G135="","",MAX(E$9:E134)+1)</f>
        <v>99</v>
      </c>
      <c r="F135" s="73" t="s">
        <v>92</v>
      </c>
      <c r="G135" s="42" t="s">
        <v>28</v>
      </c>
      <c r="H135" s="43">
        <v>0</v>
      </c>
      <c r="I135" s="44" t="str">
        <f t="shared" si="476"/>
        <v xml:space="preserve"> 0,00</v>
      </c>
      <c r="J135" s="44" t="str">
        <f t="shared" si="477"/>
        <v>0</v>
      </c>
      <c r="K135" s="44" t="str">
        <f t="shared" si="478"/>
        <v>0</v>
      </c>
      <c r="L135" s="44" t="str">
        <f t="shared" si="479"/>
        <v>0</v>
      </c>
      <c r="M135" s="44" t="str">
        <f t="shared" si="480"/>
        <v>0</v>
      </c>
      <c r="N135" s="44" t="str">
        <f t="shared" si="481"/>
        <v>0</v>
      </c>
      <c r="O135" s="44" t="str">
        <f t="shared" si="482"/>
        <v>0</v>
      </c>
      <c r="P135" s="44" t="str">
        <f t="shared" si="483"/>
        <v>0</v>
      </c>
      <c r="Q135" s="44" t="str">
        <f t="shared" si="484"/>
        <v>0</v>
      </c>
      <c r="R135" s="44" t="str">
        <f t="shared" si="485"/>
        <v>0</v>
      </c>
      <c r="S135" s="44" t="s">
        <v>12</v>
      </c>
      <c r="T135" s="44" t="str">
        <f t="shared" si="486"/>
        <v>0</v>
      </c>
      <c r="U135" s="44" t="str">
        <f t="shared" si="487"/>
        <v>0</v>
      </c>
      <c r="V135" s="45"/>
      <c r="W135" s="46" t="str">
        <f t="shared" si="488"/>
        <v/>
      </c>
      <c r="X135" s="46" t="str">
        <f t="shared" si="489"/>
        <v/>
      </c>
      <c r="Y135" s="46" t="str">
        <f t="shared" si="490"/>
        <v/>
      </c>
      <c r="Z135" s="45"/>
      <c r="AA135" s="46" t="str">
        <f t="shared" si="491"/>
        <v/>
      </c>
      <c r="AB135" s="46" t="str">
        <f t="shared" si="492"/>
        <v/>
      </c>
      <c r="AC135" s="46" t="str">
        <f t="shared" si="493"/>
        <v xml:space="preserve"> </v>
      </c>
      <c r="AD135" s="45"/>
      <c r="AE135" s="46">
        <f t="shared" si="494"/>
        <v>0</v>
      </c>
      <c r="AF135" s="46" t="str">
        <f t="shared" si="495"/>
        <v/>
      </c>
      <c r="AG135" s="46" t="str">
        <f t="shared" si="496"/>
        <v/>
      </c>
      <c r="AH135" s="46" t="str">
        <f t="shared" si="497"/>
        <v/>
      </c>
      <c r="AI135" s="46" t="str">
        <f t="shared" si="498"/>
        <v/>
      </c>
      <c r="AJ135" s="46" t="str">
        <f t="shared" si="499"/>
        <v xml:space="preserve"> </v>
      </c>
      <c r="AK135" s="45"/>
      <c r="AL135" s="46" t="str">
        <f t="shared" si="500"/>
        <v/>
      </c>
      <c r="AM135" s="46" t="str">
        <f t="shared" si="501"/>
        <v/>
      </c>
      <c r="AN135" s="46" t="str">
        <f t="shared" si="502"/>
        <v xml:space="preserve"> </v>
      </c>
      <c r="AO135" s="45"/>
      <c r="AP135" s="46" t="str">
        <f t="shared" si="503"/>
        <v/>
      </c>
      <c r="AQ135" s="46" t="str">
        <f t="shared" si="504"/>
        <v/>
      </c>
      <c r="AR135" s="46" t="str">
        <f t="shared" si="505"/>
        <v xml:space="preserve"> </v>
      </c>
      <c r="AS135" s="45"/>
      <c r="AT135" s="46">
        <f t="shared" si="506"/>
        <v>0</v>
      </c>
      <c r="AU135" s="46" t="str">
        <f t="shared" si="507"/>
        <v/>
      </c>
      <c r="AV135" s="46" t="str">
        <f t="shared" si="508"/>
        <v/>
      </c>
      <c r="AW135" s="46" t="str">
        <f t="shared" si="509"/>
        <v/>
      </c>
      <c r="AX135" s="46" t="str">
        <f t="shared" si="510"/>
        <v/>
      </c>
      <c r="AY135" s="46" t="str">
        <f t="shared" si="511"/>
        <v xml:space="preserve"> </v>
      </c>
      <c r="AZ135" s="45"/>
      <c r="BA135" s="46" t="str">
        <f t="shared" si="512"/>
        <v/>
      </c>
      <c r="BB135" s="46" t="str">
        <f t="shared" si="513"/>
        <v/>
      </c>
      <c r="BC135" s="46" t="str">
        <f t="shared" si="514"/>
        <v xml:space="preserve"> </v>
      </c>
      <c r="BD135" s="45"/>
      <c r="BE135" s="46" t="str">
        <f t="shared" si="515"/>
        <v/>
      </c>
      <c r="BF135" s="46" t="str">
        <f t="shared" si="516"/>
        <v/>
      </c>
      <c r="BG135" s="46" t="str">
        <f t="shared" si="517"/>
        <v xml:space="preserve"> </v>
      </c>
      <c r="BH135" s="45"/>
      <c r="BI135" s="46">
        <f t="shared" si="518"/>
        <v>0</v>
      </c>
      <c r="BJ135" s="46" t="str">
        <f t="shared" si="519"/>
        <v/>
      </c>
      <c r="BK135" s="46" t="str">
        <f t="shared" si="520"/>
        <v/>
      </c>
      <c r="BL135" s="46" t="str">
        <f t="shared" si="521"/>
        <v/>
      </c>
      <c r="BM135" s="46" t="str">
        <f t="shared" si="522"/>
        <v/>
      </c>
      <c r="BN135" s="46" t="str">
        <f t="shared" si="523"/>
        <v>zero euro</v>
      </c>
      <c r="BO135" s="45"/>
      <c r="BP135" s="46" t="str">
        <f t="shared" si="524"/>
        <v/>
      </c>
      <c r="BQ135" s="45"/>
      <c r="BR135" s="46" t="str">
        <f t="shared" si="525"/>
        <v/>
      </c>
      <c r="BS135" s="46" t="str">
        <f t="shared" si="526"/>
        <v/>
      </c>
      <c r="BT135" s="46" t="str">
        <f t="shared" si="527"/>
        <v xml:space="preserve"> </v>
      </c>
      <c r="BU135" s="45"/>
      <c r="BV135" s="46">
        <f t="shared" si="528"/>
        <v>0</v>
      </c>
      <c r="BW135" s="46" t="str">
        <f t="shared" si="529"/>
        <v/>
      </c>
      <c r="BX135" s="46" t="str">
        <f t="shared" si="530"/>
        <v/>
      </c>
      <c r="BY135" s="46" t="str">
        <f t="shared" si="531"/>
        <v/>
      </c>
      <c r="BZ135" s="46" t="str">
        <f t="shared" si="532"/>
        <v/>
      </c>
      <c r="CA135" s="46" t="str">
        <f t="shared" si="533"/>
        <v xml:space="preserve"> </v>
      </c>
      <c r="CB135" s="45"/>
      <c r="CC135" s="19" t="str">
        <f t="shared" si="534"/>
        <v xml:space="preserve">       zero euro  </v>
      </c>
      <c r="CD135" s="47" t="e">
        <f>#REF!*H135</f>
        <v>#REF!</v>
      </c>
    </row>
    <row r="136" spans="1:82" ht="11.25" x14ac:dyDescent="0.2">
      <c r="A136" s="23" t="s">
        <v>337</v>
      </c>
      <c r="B136" s="72">
        <v>2</v>
      </c>
      <c r="C136" s="39">
        <v>1</v>
      </c>
      <c r="D136" s="39">
        <v>2</v>
      </c>
      <c r="E136" s="49">
        <f>IF(G136="","",MAX(E$9:E135)+1)</f>
        <v>100</v>
      </c>
      <c r="F136" s="74" t="s">
        <v>55</v>
      </c>
      <c r="G136" s="42" t="s">
        <v>28</v>
      </c>
      <c r="H136" s="43">
        <v>0</v>
      </c>
      <c r="I136" s="44" t="str">
        <f t="shared" si="476"/>
        <v xml:space="preserve"> 0,00</v>
      </c>
      <c r="J136" s="44" t="str">
        <f t="shared" si="477"/>
        <v>0</v>
      </c>
      <c r="K136" s="44" t="str">
        <f t="shared" si="478"/>
        <v>0</v>
      </c>
      <c r="L136" s="44" t="str">
        <f t="shared" si="479"/>
        <v>0</v>
      </c>
      <c r="M136" s="44" t="str">
        <f t="shared" si="480"/>
        <v>0</v>
      </c>
      <c r="N136" s="44" t="str">
        <f t="shared" si="481"/>
        <v>0</v>
      </c>
      <c r="O136" s="44" t="str">
        <f t="shared" si="482"/>
        <v>0</v>
      </c>
      <c r="P136" s="44" t="str">
        <f t="shared" si="483"/>
        <v>0</v>
      </c>
      <c r="Q136" s="44" t="str">
        <f t="shared" si="484"/>
        <v>0</v>
      </c>
      <c r="R136" s="44" t="str">
        <f t="shared" si="485"/>
        <v>0</v>
      </c>
      <c r="S136" s="44" t="s">
        <v>12</v>
      </c>
      <c r="T136" s="44" t="str">
        <f t="shared" si="486"/>
        <v>0</v>
      </c>
      <c r="U136" s="44" t="str">
        <f t="shared" si="487"/>
        <v>0</v>
      </c>
      <c r="V136" s="45"/>
      <c r="W136" s="46" t="str">
        <f t="shared" si="488"/>
        <v/>
      </c>
      <c r="X136" s="46" t="str">
        <f t="shared" si="489"/>
        <v/>
      </c>
      <c r="Y136" s="46" t="str">
        <f t="shared" si="490"/>
        <v/>
      </c>
      <c r="Z136" s="45"/>
      <c r="AA136" s="46" t="str">
        <f t="shared" si="491"/>
        <v/>
      </c>
      <c r="AB136" s="46" t="str">
        <f t="shared" si="492"/>
        <v/>
      </c>
      <c r="AC136" s="46" t="str">
        <f t="shared" si="493"/>
        <v xml:space="preserve"> </v>
      </c>
      <c r="AD136" s="45"/>
      <c r="AE136" s="46">
        <f t="shared" si="494"/>
        <v>0</v>
      </c>
      <c r="AF136" s="46" t="str">
        <f t="shared" si="495"/>
        <v/>
      </c>
      <c r="AG136" s="46" t="str">
        <f t="shared" si="496"/>
        <v/>
      </c>
      <c r="AH136" s="46" t="str">
        <f t="shared" si="497"/>
        <v/>
      </c>
      <c r="AI136" s="46" t="str">
        <f t="shared" si="498"/>
        <v/>
      </c>
      <c r="AJ136" s="46" t="str">
        <f t="shared" si="499"/>
        <v xml:space="preserve"> </v>
      </c>
      <c r="AK136" s="45"/>
      <c r="AL136" s="46" t="str">
        <f t="shared" si="500"/>
        <v/>
      </c>
      <c r="AM136" s="46" t="str">
        <f t="shared" si="501"/>
        <v/>
      </c>
      <c r="AN136" s="46" t="str">
        <f t="shared" si="502"/>
        <v xml:space="preserve"> </v>
      </c>
      <c r="AO136" s="45"/>
      <c r="AP136" s="46" t="str">
        <f t="shared" si="503"/>
        <v/>
      </c>
      <c r="AQ136" s="46" t="str">
        <f t="shared" si="504"/>
        <v/>
      </c>
      <c r="AR136" s="46" t="str">
        <f t="shared" si="505"/>
        <v xml:space="preserve"> </v>
      </c>
      <c r="AS136" s="45"/>
      <c r="AT136" s="46">
        <f t="shared" si="506"/>
        <v>0</v>
      </c>
      <c r="AU136" s="46" t="str">
        <f t="shared" si="507"/>
        <v/>
      </c>
      <c r="AV136" s="46" t="str">
        <f t="shared" si="508"/>
        <v/>
      </c>
      <c r="AW136" s="46" t="str">
        <f t="shared" si="509"/>
        <v/>
      </c>
      <c r="AX136" s="46" t="str">
        <f t="shared" si="510"/>
        <v/>
      </c>
      <c r="AY136" s="46" t="str">
        <f t="shared" si="511"/>
        <v xml:space="preserve"> </v>
      </c>
      <c r="AZ136" s="45"/>
      <c r="BA136" s="46" t="str">
        <f t="shared" si="512"/>
        <v/>
      </c>
      <c r="BB136" s="46" t="str">
        <f t="shared" si="513"/>
        <v/>
      </c>
      <c r="BC136" s="46" t="str">
        <f t="shared" si="514"/>
        <v xml:space="preserve"> </v>
      </c>
      <c r="BD136" s="45"/>
      <c r="BE136" s="46" t="str">
        <f t="shared" si="515"/>
        <v/>
      </c>
      <c r="BF136" s="46" t="str">
        <f t="shared" si="516"/>
        <v/>
      </c>
      <c r="BG136" s="46" t="str">
        <f t="shared" si="517"/>
        <v xml:space="preserve"> </v>
      </c>
      <c r="BH136" s="45"/>
      <c r="BI136" s="46">
        <f t="shared" si="518"/>
        <v>0</v>
      </c>
      <c r="BJ136" s="46" t="str">
        <f t="shared" si="519"/>
        <v/>
      </c>
      <c r="BK136" s="46" t="str">
        <f t="shared" si="520"/>
        <v/>
      </c>
      <c r="BL136" s="46" t="str">
        <f t="shared" si="521"/>
        <v/>
      </c>
      <c r="BM136" s="46" t="str">
        <f t="shared" si="522"/>
        <v/>
      </c>
      <c r="BN136" s="46" t="str">
        <f t="shared" si="523"/>
        <v>zero euro</v>
      </c>
      <c r="BO136" s="45"/>
      <c r="BP136" s="46" t="str">
        <f t="shared" si="524"/>
        <v/>
      </c>
      <c r="BQ136" s="45"/>
      <c r="BR136" s="46" t="str">
        <f t="shared" si="525"/>
        <v/>
      </c>
      <c r="BS136" s="46" t="str">
        <f t="shared" si="526"/>
        <v/>
      </c>
      <c r="BT136" s="46" t="str">
        <f t="shared" si="527"/>
        <v xml:space="preserve"> </v>
      </c>
      <c r="BU136" s="45"/>
      <c r="BV136" s="46">
        <f t="shared" si="528"/>
        <v>0</v>
      </c>
      <c r="BW136" s="46" t="str">
        <f t="shared" si="529"/>
        <v/>
      </c>
      <c r="BX136" s="46" t="str">
        <f t="shared" si="530"/>
        <v/>
      </c>
      <c r="BY136" s="46" t="str">
        <f t="shared" si="531"/>
        <v/>
      </c>
      <c r="BZ136" s="46" t="str">
        <f t="shared" si="532"/>
        <v/>
      </c>
      <c r="CA136" s="46" t="str">
        <f t="shared" si="533"/>
        <v xml:space="preserve"> </v>
      </c>
      <c r="CB136" s="45"/>
      <c r="CC136" s="19" t="str">
        <f t="shared" si="534"/>
        <v xml:space="preserve">       zero euro  </v>
      </c>
      <c r="CD136" s="47" t="e">
        <f>#REF!*H136</f>
        <v>#REF!</v>
      </c>
    </row>
    <row r="137" spans="1:82" ht="11.25" x14ac:dyDescent="0.2">
      <c r="A137" s="23" t="s">
        <v>337</v>
      </c>
      <c r="B137" s="72">
        <v>2</v>
      </c>
      <c r="C137" s="39">
        <v>1</v>
      </c>
      <c r="D137" s="39">
        <v>2</v>
      </c>
      <c r="E137" s="49">
        <f>IF(G137="","",MAX(E$9:E136)+1)</f>
        <v>101</v>
      </c>
      <c r="F137" s="74" t="s">
        <v>110</v>
      </c>
      <c r="G137" s="42" t="s">
        <v>28</v>
      </c>
      <c r="H137" s="43">
        <v>0</v>
      </c>
      <c r="I137" s="44" t="str">
        <f t="shared" si="476"/>
        <v xml:space="preserve"> 0,00</v>
      </c>
      <c r="J137" s="44" t="str">
        <f t="shared" si="477"/>
        <v>0</v>
      </c>
      <c r="K137" s="44" t="str">
        <f t="shared" si="478"/>
        <v>0</v>
      </c>
      <c r="L137" s="44" t="str">
        <f t="shared" si="479"/>
        <v>0</v>
      </c>
      <c r="M137" s="44" t="str">
        <f t="shared" si="480"/>
        <v>0</v>
      </c>
      <c r="N137" s="44" t="str">
        <f t="shared" si="481"/>
        <v>0</v>
      </c>
      <c r="O137" s="44" t="str">
        <f t="shared" si="482"/>
        <v>0</v>
      </c>
      <c r="P137" s="44" t="str">
        <f t="shared" si="483"/>
        <v>0</v>
      </c>
      <c r="Q137" s="44" t="str">
        <f t="shared" si="484"/>
        <v>0</v>
      </c>
      <c r="R137" s="44" t="str">
        <f t="shared" si="485"/>
        <v>0</v>
      </c>
      <c r="S137" s="44" t="s">
        <v>12</v>
      </c>
      <c r="T137" s="44" t="str">
        <f t="shared" si="486"/>
        <v>0</v>
      </c>
      <c r="U137" s="44" t="str">
        <f t="shared" si="487"/>
        <v>0</v>
      </c>
      <c r="V137" s="45"/>
      <c r="W137" s="46" t="str">
        <f t="shared" si="488"/>
        <v/>
      </c>
      <c r="X137" s="46" t="str">
        <f t="shared" si="489"/>
        <v/>
      </c>
      <c r="Y137" s="46" t="str">
        <f t="shared" si="490"/>
        <v/>
      </c>
      <c r="Z137" s="45"/>
      <c r="AA137" s="46" t="str">
        <f t="shared" si="491"/>
        <v/>
      </c>
      <c r="AB137" s="46" t="str">
        <f t="shared" si="492"/>
        <v/>
      </c>
      <c r="AC137" s="46" t="str">
        <f t="shared" si="493"/>
        <v xml:space="preserve"> </v>
      </c>
      <c r="AD137" s="45"/>
      <c r="AE137" s="46">
        <f t="shared" si="494"/>
        <v>0</v>
      </c>
      <c r="AF137" s="46" t="str">
        <f t="shared" si="495"/>
        <v/>
      </c>
      <c r="AG137" s="46" t="str">
        <f t="shared" si="496"/>
        <v/>
      </c>
      <c r="AH137" s="46" t="str">
        <f t="shared" si="497"/>
        <v/>
      </c>
      <c r="AI137" s="46" t="str">
        <f t="shared" si="498"/>
        <v/>
      </c>
      <c r="AJ137" s="46" t="str">
        <f t="shared" si="499"/>
        <v xml:space="preserve"> </v>
      </c>
      <c r="AK137" s="45"/>
      <c r="AL137" s="46" t="str">
        <f t="shared" si="500"/>
        <v/>
      </c>
      <c r="AM137" s="46" t="str">
        <f t="shared" si="501"/>
        <v/>
      </c>
      <c r="AN137" s="46" t="str">
        <f t="shared" si="502"/>
        <v xml:space="preserve"> </v>
      </c>
      <c r="AO137" s="45"/>
      <c r="AP137" s="46" t="str">
        <f t="shared" si="503"/>
        <v/>
      </c>
      <c r="AQ137" s="46" t="str">
        <f t="shared" si="504"/>
        <v/>
      </c>
      <c r="AR137" s="46" t="str">
        <f t="shared" si="505"/>
        <v xml:space="preserve"> </v>
      </c>
      <c r="AS137" s="45"/>
      <c r="AT137" s="46">
        <f t="shared" si="506"/>
        <v>0</v>
      </c>
      <c r="AU137" s="46" t="str">
        <f t="shared" si="507"/>
        <v/>
      </c>
      <c r="AV137" s="46" t="str">
        <f t="shared" si="508"/>
        <v/>
      </c>
      <c r="AW137" s="46" t="str">
        <f t="shared" si="509"/>
        <v/>
      </c>
      <c r="AX137" s="46" t="str">
        <f t="shared" si="510"/>
        <v/>
      </c>
      <c r="AY137" s="46" t="str">
        <f t="shared" si="511"/>
        <v xml:space="preserve"> </v>
      </c>
      <c r="AZ137" s="45"/>
      <c r="BA137" s="46" t="str">
        <f t="shared" si="512"/>
        <v/>
      </c>
      <c r="BB137" s="46" t="str">
        <f t="shared" si="513"/>
        <v/>
      </c>
      <c r="BC137" s="46" t="str">
        <f t="shared" si="514"/>
        <v xml:space="preserve"> </v>
      </c>
      <c r="BD137" s="45"/>
      <c r="BE137" s="46" t="str">
        <f t="shared" si="515"/>
        <v/>
      </c>
      <c r="BF137" s="46" t="str">
        <f t="shared" si="516"/>
        <v/>
      </c>
      <c r="BG137" s="46" t="str">
        <f t="shared" si="517"/>
        <v xml:space="preserve"> </v>
      </c>
      <c r="BH137" s="45"/>
      <c r="BI137" s="46">
        <f t="shared" si="518"/>
        <v>0</v>
      </c>
      <c r="BJ137" s="46" t="str">
        <f t="shared" si="519"/>
        <v/>
      </c>
      <c r="BK137" s="46" t="str">
        <f t="shared" si="520"/>
        <v/>
      </c>
      <c r="BL137" s="46" t="str">
        <f t="shared" si="521"/>
        <v/>
      </c>
      <c r="BM137" s="46" t="str">
        <f t="shared" si="522"/>
        <v/>
      </c>
      <c r="BN137" s="46" t="str">
        <f t="shared" si="523"/>
        <v>zero euro</v>
      </c>
      <c r="BO137" s="45"/>
      <c r="BP137" s="46" t="str">
        <f t="shared" si="524"/>
        <v/>
      </c>
      <c r="BQ137" s="45"/>
      <c r="BR137" s="46" t="str">
        <f t="shared" si="525"/>
        <v/>
      </c>
      <c r="BS137" s="46" t="str">
        <f t="shared" si="526"/>
        <v/>
      </c>
      <c r="BT137" s="46" t="str">
        <f t="shared" si="527"/>
        <v xml:space="preserve"> </v>
      </c>
      <c r="BU137" s="45"/>
      <c r="BV137" s="46">
        <f t="shared" si="528"/>
        <v>0</v>
      </c>
      <c r="BW137" s="46" t="str">
        <f t="shared" si="529"/>
        <v/>
      </c>
      <c r="BX137" s="46" t="str">
        <f t="shared" si="530"/>
        <v/>
      </c>
      <c r="BY137" s="46" t="str">
        <f t="shared" si="531"/>
        <v/>
      </c>
      <c r="BZ137" s="46" t="str">
        <f t="shared" si="532"/>
        <v/>
      </c>
      <c r="CA137" s="46" t="str">
        <f t="shared" si="533"/>
        <v xml:space="preserve"> </v>
      </c>
      <c r="CB137" s="45"/>
      <c r="CC137" s="19" t="str">
        <f t="shared" si="534"/>
        <v xml:space="preserve">       zero euro  </v>
      </c>
      <c r="CD137" s="47" t="e">
        <f>#REF!*H137</f>
        <v>#REF!</v>
      </c>
    </row>
    <row r="138" spans="1:82" ht="11.25" x14ac:dyDescent="0.2">
      <c r="A138" s="23" t="s">
        <v>337</v>
      </c>
      <c r="B138" s="72">
        <v>2</v>
      </c>
      <c r="C138" s="39">
        <v>1</v>
      </c>
      <c r="D138" s="39">
        <v>2</v>
      </c>
      <c r="E138" s="49">
        <f>IF(G138="","",MAX(E$9:E137)+1)</f>
        <v>102</v>
      </c>
      <c r="F138" s="74" t="s">
        <v>56</v>
      </c>
      <c r="G138" s="42" t="s">
        <v>28</v>
      </c>
      <c r="H138" s="43">
        <v>0</v>
      </c>
      <c r="I138" s="44" t="str">
        <f t="shared" si="476"/>
        <v xml:space="preserve"> 0,00</v>
      </c>
      <c r="J138" s="44" t="str">
        <f t="shared" si="477"/>
        <v>0</v>
      </c>
      <c r="K138" s="44" t="str">
        <f t="shared" si="478"/>
        <v>0</v>
      </c>
      <c r="L138" s="44" t="str">
        <f t="shared" si="479"/>
        <v>0</v>
      </c>
      <c r="M138" s="44" t="str">
        <f t="shared" si="480"/>
        <v>0</v>
      </c>
      <c r="N138" s="44" t="str">
        <f t="shared" si="481"/>
        <v>0</v>
      </c>
      <c r="O138" s="44" t="str">
        <f t="shared" si="482"/>
        <v>0</v>
      </c>
      <c r="P138" s="44" t="str">
        <f t="shared" si="483"/>
        <v>0</v>
      </c>
      <c r="Q138" s="44" t="str">
        <f t="shared" si="484"/>
        <v>0</v>
      </c>
      <c r="R138" s="44" t="str">
        <f t="shared" si="485"/>
        <v>0</v>
      </c>
      <c r="S138" s="44" t="s">
        <v>12</v>
      </c>
      <c r="T138" s="44" t="str">
        <f t="shared" si="486"/>
        <v>0</v>
      </c>
      <c r="U138" s="44" t="str">
        <f t="shared" si="487"/>
        <v>0</v>
      </c>
      <c r="V138" s="45"/>
      <c r="W138" s="46" t="str">
        <f t="shared" si="488"/>
        <v/>
      </c>
      <c r="X138" s="46" t="str">
        <f t="shared" si="489"/>
        <v/>
      </c>
      <c r="Y138" s="46" t="str">
        <f t="shared" si="490"/>
        <v/>
      </c>
      <c r="Z138" s="45"/>
      <c r="AA138" s="46" t="str">
        <f t="shared" si="491"/>
        <v/>
      </c>
      <c r="AB138" s="46" t="str">
        <f t="shared" si="492"/>
        <v/>
      </c>
      <c r="AC138" s="46" t="str">
        <f t="shared" si="493"/>
        <v xml:space="preserve"> </v>
      </c>
      <c r="AD138" s="45"/>
      <c r="AE138" s="46">
        <f t="shared" si="494"/>
        <v>0</v>
      </c>
      <c r="AF138" s="46" t="str">
        <f t="shared" si="495"/>
        <v/>
      </c>
      <c r="AG138" s="46" t="str">
        <f t="shared" si="496"/>
        <v/>
      </c>
      <c r="AH138" s="46" t="str">
        <f t="shared" si="497"/>
        <v/>
      </c>
      <c r="AI138" s="46" t="str">
        <f t="shared" si="498"/>
        <v/>
      </c>
      <c r="AJ138" s="46" t="str">
        <f t="shared" si="499"/>
        <v xml:space="preserve"> </v>
      </c>
      <c r="AK138" s="45"/>
      <c r="AL138" s="46" t="str">
        <f t="shared" si="500"/>
        <v/>
      </c>
      <c r="AM138" s="46" t="str">
        <f t="shared" si="501"/>
        <v/>
      </c>
      <c r="AN138" s="46" t="str">
        <f t="shared" si="502"/>
        <v xml:space="preserve"> </v>
      </c>
      <c r="AO138" s="45"/>
      <c r="AP138" s="46" t="str">
        <f t="shared" si="503"/>
        <v/>
      </c>
      <c r="AQ138" s="46" t="str">
        <f t="shared" si="504"/>
        <v/>
      </c>
      <c r="AR138" s="46" t="str">
        <f t="shared" si="505"/>
        <v xml:space="preserve"> </v>
      </c>
      <c r="AS138" s="45"/>
      <c r="AT138" s="46">
        <f t="shared" si="506"/>
        <v>0</v>
      </c>
      <c r="AU138" s="46" t="str">
        <f t="shared" si="507"/>
        <v/>
      </c>
      <c r="AV138" s="46" t="str">
        <f t="shared" si="508"/>
        <v/>
      </c>
      <c r="AW138" s="46" t="str">
        <f t="shared" si="509"/>
        <v/>
      </c>
      <c r="AX138" s="46" t="str">
        <f t="shared" si="510"/>
        <v/>
      </c>
      <c r="AY138" s="46" t="str">
        <f t="shared" si="511"/>
        <v xml:space="preserve"> </v>
      </c>
      <c r="AZ138" s="45"/>
      <c r="BA138" s="46" t="str">
        <f t="shared" si="512"/>
        <v/>
      </c>
      <c r="BB138" s="46" t="str">
        <f t="shared" si="513"/>
        <v/>
      </c>
      <c r="BC138" s="46" t="str">
        <f t="shared" si="514"/>
        <v xml:space="preserve"> </v>
      </c>
      <c r="BD138" s="45"/>
      <c r="BE138" s="46" t="str">
        <f t="shared" si="515"/>
        <v/>
      </c>
      <c r="BF138" s="46" t="str">
        <f t="shared" si="516"/>
        <v/>
      </c>
      <c r="BG138" s="46" t="str">
        <f t="shared" si="517"/>
        <v xml:space="preserve"> </v>
      </c>
      <c r="BH138" s="45"/>
      <c r="BI138" s="46">
        <f t="shared" si="518"/>
        <v>0</v>
      </c>
      <c r="BJ138" s="46" t="str">
        <f t="shared" si="519"/>
        <v/>
      </c>
      <c r="BK138" s="46" t="str">
        <f t="shared" si="520"/>
        <v/>
      </c>
      <c r="BL138" s="46" t="str">
        <f t="shared" si="521"/>
        <v/>
      </c>
      <c r="BM138" s="46" t="str">
        <f t="shared" si="522"/>
        <v/>
      </c>
      <c r="BN138" s="46" t="str">
        <f t="shared" si="523"/>
        <v>zero euro</v>
      </c>
      <c r="BO138" s="45"/>
      <c r="BP138" s="46" t="str">
        <f t="shared" si="524"/>
        <v/>
      </c>
      <c r="BQ138" s="45"/>
      <c r="BR138" s="46" t="str">
        <f t="shared" si="525"/>
        <v/>
      </c>
      <c r="BS138" s="46" t="str">
        <f t="shared" si="526"/>
        <v/>
      </c>
      <c r="BT138" s="46" t="str">
        <f t="shared" si="527"/>
        <v xml:space="preserve"> </v>
      </c>
      <c r="BU138" s="45"/>
      <c r="BV138" s="46">
        <f t="shared" si="528"/>
        <v>0</v>
      </c>
      <c r="BW138" s="46" t="str">
        <f t="shared" si="529"/>
        <v/>
      </c>
      <c r="BX138" s="46" t="str">
        <f t="shared" si="530"/>
        <v/>
      </c>
      <c r="BY138" s="46" t="str">
        <f t="shared" si="531"/>
        <v/>
      </c>
      <c r="BZ138" s="46" t="str">
        <f t="shared" si="532"/>
        <v/>
      </c>
      <c r="CA138" s="46" t="str">
        <f t="shared" si="533"/>
        <v xml:space="preserve"> </v>
      </c>
      <c r="CB138" s="45"/>
      <c r="CC138" s="19" t="str">
        <f t="shared" si="534"/>
        <v xml:space="preserve">       zero euro  </v>
      </c>
      <c r="CD138" s="47" t="e">
        <f>#REF!*H138</f>
        <v>#REF!</v>
      </c>
    </row>
    <row r="139" spans="1:82" ht="11.25" x14ac:dyDescent="0.2">
      <c r="A139" s="23" t="s">
        <v>337</v>
      </c>
      <c r="B139" s="72">
        <v>2</v>
      </c>
      <c r="C139" s="39">
        <v>1</v>
      </c>
      <c r="D139" s="39">
        <v>2</v>
      </c>
      <c r="E139" s="49">
        <f>IF(G139="","",MAX(E$9:E138)+1)</f>
        <v>103</v>
      </c>
      <c r="F139" s="74" t="s">
        <v>107</v>
      </c>
      <c r="G139" s="75" t="s">
        <v>28</v>
      </c>
      <c r="H139" s="43">
        <v>0</v>
      </c>
      <c r="I139" s="44" t="str">
        <f t="shared" si="476"/>
        <v xml:space="preserve"> 0,00</v>
      </c>
      <c r="J139" s="44" t="str">
        <f t="shared" si="477"/>
        <v>0</v>
      </c>
      <c r="K139" s="44" t="str">
        <f t="shared" si="478"/>
        <v>0</v>
      </c>
      <c r="L139" s="44" t="str">
        <f t="shared" si="479"/>
        <v>0</v>
      </c>
      <c r="M139" s="44" t="str">
        <f t="shared" si="480"/>
        <v>0</v>
      </c>
      <c r="N139" s="44" t="str">
        <f t="shared" si="481"/>
        <v>0</v>
      </c>
      <c r="O139" s="44" t="str">
        <f t="shared" si="482"/>
        <v>0</v>
      </c>
      <c r="P139" s="44" t="str">
        <f t="shared" si="483"/>
        <v>0</v>
      </c>
      <c r="Q139" s="44" t="str">
        <f t="shared" si="484"/>
        <v>0</v>
      </c>
      <c r="R139" s="44" t="str">
        <f t="shared" si="485"/>
        <v>0</v>
      </c>
      <c r="S139" s="44" t="s">
        <v>12</v>
      </c>
      <c r="T139" s="44" t="str">
        <f t="shared" si="486"/>
        <v>0</v>
      </c>
      <c r="U139" s="44" t="str">
        <f t="shared" si="487"/>
        <v>0</v>
      </c>
      <c r="V139" s="45"/>
      <c r="W139" s="46" t="str">
        <f t="shared" si="488"/>
        <v/>
      </c>
      <c r="X139" s="46" t="str">
        <f t="shared" si="489"/>
        <v/>
      </c>
      <c r="Y139" s="46" t="str">
        <f t="shared" si="490"/>
        <v/>
      </c>
      <c r="Z139" s="45"/>
      <c r="AA139" s="46" t="str">
        <f t="shared" si="491"/>
        <v/>
      </c>
      <c r="AB139" s="46" t="str">
        <f t="shared" si="492"/>
        <v/>
      </c>
      <c r="AC139" s="46" t="str">
        <f t="shared" si="493"/>
        <v xml:space="preserve"> </v>
      </c>
      <c r="AD139" s="45"/>
      <c r="AE139" s="46">
        <f t="shared" si="494"/>
        <v>0</v>
      </c>
      <c r="AF139" s="46" t="str">
        <f t="shared" si="495"/>
        <v/>
      </c>
      <c r="AG139" s="46" t="str">
        <f t="shared" si="496"/>
        <v/>
      </c>
      <c r="AH139" s="46" t="str">
        <f t="shared" si="497"/>
        <v/>
      </c>
      <c r="AI139" s="46" t="str">
        <f t="shared" si="498"/>
        <v/>
      </c>
      <c r="AJ139" s="46" t="str">
        <f t="shared" si="499"/>
        <v xml:space="preserve"> </v>
      </c>
      <c r="AK139" s="45"/>
      <c r="AL139" s="46" t="str">
        <f t="shared" si="500"/>
        <v/>
      </c>
      <c r="AM139" s="46" t="str">
        <f t="shared" si="501"/>
        <v/>
      </c>
      <c r="AN139" s="46" t="str">
        <f t="shared" si="502"/>
        <v xml:space="preserve"> </v>
      </c>
      <c r="AO139" s="45"/>
      <c r="AP139" s="46" t="str">
        <f t="shared" si="503"/>
        <v/>
      </c>
      <c r="AQ139" s="46" t="str">
        <f t="shared" si="504"/>
        <v/>
      </c>
      <c r="AR139" s="46" t="str">
        <f t="shared" si="505"/>
        <v xml:space="preserve"> </v>
      </c>
      <c r="AS139" s="45"/>
      <c r="AT139" s="46">
        <f t="shared" si="506"/>
        <v>0</v>
      </c>
      <c r="AU139" s="46" t="str">
        <f t="shared" si="507"/>
        <v/>
      </c>
      <c r="AV139" s="46" t="str">
        <f t="shared" si="508"/>
        <v/>
      </c>
      <c r="AW139" s="46" t="str">
        <f t="shared" si="509"/>
        <v/>
      </c>
      <c r="AX139" s="46" t="str">
        <f t="shared" si="510"/>
        <v/>
      </c>
      <c r="AY139" s="46" t="str">
        <f t="shared" si="511"/>
        <v xml:space="preserve"> </v>
      </c>
      <c r="AZ139" s="45"/>
      <c r="BA139" s="46" t="str">
        <f t="shared" si="512"/>
        <v/>
      </c>
      <c r="BB139" s="46" t="str">
        <f t="shared" si="513"/>
        <v/>
      </c>
      <c r="BC139" s="46" t="str">
        <f t="shared" si="514"/>
        <v xml:space="preserve"> </v>
      </c>
      <c r="BD139" s="45"/>
      <c r="BE139" s="46" t="str">
        <f t="shared" si="515"/>
        <v/>
      </c>
      <c r="BF139" s="46" t="str">
        <f t="shared" si="516"/>
        <v/>
      </c>
      <c r="BG139" s="46" t="str">
        <f t="shared" si="517"/>
        <v xml:space="preserve"> </v>
      </c>
      <c r="BH139" s="45"/>
      <c r="BI139" s="46">
        <f t="shared" si="518"/>
        <v>0</v>
      </c>
      <c r="BJ139" s="46" t="str">
        <f t="shared" si="519"/>
        <v/>
      </c>
      <c r="BK139" s="46" t="str">
        <f t="shared" si="520"/>
        <v/>
      </c>
      <c r="BL139" s="46" t="str">
        <f t="shared" si="521"/>
        <v/>
      </c>
      <c r="BM139" s="46" t="str">
        <f t="shared" si="522"/>
        <v/>
      </c>
      <c r="BN139" s="46" t="str">
        <f t="shared" si="523"/>
        <v>zero euro</v>
      </c>
      <c r="BO139" s="45"/>
      <c r="BP139" s="46" t="str">
        <f t="shared" si="524"/>
        <v/>
      </c>
      <c r="BQ139" s="45"/>
      <c r="BR139" s="46" t="str">
        <f t="shared" si="525"/>
        <v/>
      </c>
      <c r="BS139" s="46" t="str">
        <f t="shared" si="526"/>
        <v/>
      </c>
      <c r="BT139" s="46" t="str">
        <f t="shared" si="527"/>
        <v xml:space="preserve"> </v>
      </c>
      <c r="BU139" s="45"/>
      <c r="BV139" s="46">
        <f t="shared" si="528"/>
        <v>0</v>
      </c>
      <c r="BW139" s="46" t="str">
        <f t="shared" si="529"/>
        <v/>
      </c>
      <c r="BX139" s="46" t="str">
        <f t="shared" si="530"/>
        <v/>
      </c>
      <c r="BY139" s="46" t="str">
        <f t="shared" si="531"/>
        <v/>
      </c>
      <c r="BZ139" s="46" t="str">
        <f t="shared" si="532"/>
        <v/>
      </c>
      <c r="CA139" s="46" t="str">
        <f t="shared" si="533"/>
        <v xml:space="preserve"> </v>
      </c>
      <c r="CB139" s="45"/>
      <c r="CC139" s="19" t="str">
        <f t="shared" si="534"/>
        <v xml:space="preserve">       zero euro  </v>
      </c>
      <c r="CD139" s="47" t="e">
        <f>#REF!*H139</f>
        <v>#REF!</v>
      </c>
    </row>
    <row r="140" spans="1:82" ht="11.25" x14ac:dyDescent="0.2">
      <c r="A140" s="23" t="s">
        <v>337</v>
      </c>
      <c r="B140" s="72">
        <v>2</v>
      </c>
      <c r="C140" s="39">
        <v>1</v>
      </c>
      <c r="D140" s="39">
        <v>2</v>
      </c>
      <c r="E140" s="49">
        <f>IF(G140="","",MAX(E$9:E139)+1)</f>
        <v>104</v>
      </c>
      <c r="F140" s="74" t="s">
        <v>407</v>
      </c>
      <c r="G140" s="75" t="s">
        <v>28</v>
      </c>
      <c r="H140" s="43">
        <v>0</v>
      </c>
      <c r="I140" s="44" t="str">
        <f t="shared" si="476"/>
        <v xml:space="preserve"> 0,00</v>
      </c>
      <c r="J140" s="44" t="str">
        <f t="shared" si="477"/>
        <v>0</v>
      </c>
      <c r="K140" s="44" t="str">
        <f t="shared" si="478"/>
        <v>0</v>
      </c>
      <c r="L140" s="44" t="str">
        <f t="shared" si="479"/>
        <v>0</v>
      </c>
      <c r="M140" s="44" t="str">
        <f t="shared" si="480"/>
        <v>0</v>
      </c>
      <c r="N140" s="44" t="str">
        <f t="shared" si="481"/>
        <v>0</v>
      </c>
      <c r="O140" s="44" t="str">
        <f t="shared" si="482"/>
        <v>0</v>
      </c>
      <c r="P140" s="44" t="str">
        <f t="shared" si="483"/>
        <v>0</v>
      </c>
      <c r="Q140" s="44" t="str">
        <f t="shared" si="484"/>
        <v>0</v>
      </c>
      <c r="R140" s="44" t="str">
        <f t="shared" si="485"/>
        <v>0</v>
      </c>
      <c r="S140" s="44" t="s">
        <v>12</v>
      </c>
      <c r="T140" s="44" t="str">
        <f t="shared" si="486"/>
        <v>0</v>
      </c>
      <c r="U140" s="44" t="str">
        <f t="shared" si="487"/>
        <v>0</v>
      </c>
      <c r="V140" s="45"/>
      <c r="W140" s="46" t="str">
        <f t="shared" si="488"/>
        <v/>
      </c>
      <c r="X140" s="46" t="str">
        <f t="shared" si="489"/>
        <v/>
      </c>
      <c r="Y140" s="46" t="str">
        <f t="shared" si="490"/>
        <v/>
      </c>
      <c r="Z140" s="45"/>
      <c r="AA140" s="46" t="str">
        <f t="shared" si="491"/>
        <v/>
      </c>
      <c r="AB140" s="46" t="str">
        <f t="shared" si="492"/>
        <v/>
      </c>
      <c r="AC140" s="46" t="str">
        <f t="shared" si="493"/>
        <v xml:space="preserve"> </v>
      </c>
      <c r="AD140" s="45"/>
      <c r="AE140" s="46">
        <f t="shared" si="494"/>
        <v>0</v>
      </c>
      <c r="AF140" s="46" t="str">
        <f t="shared" si="495"/>
        <v/>
      </c>
      <c r="AG140" s="46" t="str">
        <f t="shared" si="496"/>
        <v/>
      </c>
      <c r="AH140" s="46" t="str">
        <f t="shared" si="497"/>
        <v/>
      </c>
      <c r="AI140" s="46" t="str">
        <f t="shared" si="498"/>
        <v/>
      </c>
      <c r="AJ140" s="46" t="str">
        <f t="shared" si="499"/>
        <v xml:space="preserve"> </v>
      </c>
      <c r="AK140" s="45"/>
      <c r="AL140" s="46" t="str">
        <f t="shared" si="500"/>
        <v/>
      </c>
      <c r="AM140" s="46" t="str">
        <f t="shared" si="501"/>
        <v/>
      </c>
      <c r="AN140" s="46" t="str">
        <f t="shared" si="502"/>
        <v xml:space="preserve"> </v>
      </c>
      <c r="AO140" s="45"/>
      <c r="AP140" s="46" t="str">
        <f t="shared" si="503"/>
        <v/>
      </c>
      <c r="AQ140" s="46" t="str">
        <f t="shared" si="504"/>
        <v/>
      </c>
      <c r="AR140" s="46" t="str">
        <f t="shared" si="505"/>
        <v xml:space="preserve"> </v>
      </c>
      <c r="AS140" s="45"/>
      <c r="AT140" s="46">
        <f t="shared" si="506"/>
        <v>0</v>
      </c>
      <c r="AU140" s="46" t="str">
        <f t="shared" si="507"/>
        <v/>
      </c>
      <c r="AV140" s="46" t="str">
        <f t="shared" si="508"/>
        <v/>
      </c>
      <c r="AW140" s="46" t="str">
        <f t="shared" si="509"/>
        <v/>
      </c>
      <c r="AX140" s="46" t="str">
        <f t="shared" si="510"/>
        <v/>
      </c>
      <c r="AY140" s="46" t="str">
        <f t="shared" si="511"/>
        <v xml:space="preserve"> </v>
      </c>
      <c r="AZ140" s="45"/>
      <c r="BA140" s="46" t="str">
        <f t="shared" si="512"/>
        <v/>
      </c>
      <c r="BB140" s="46" t="str">
        <f t="shared" si="513"/>
        <v/>
      </c>
      <c r="BC140" s="46" t="str">
        <f t="shared" si="514"/>
        <v xml:space="preserve"> </v>
      </c>
      <c r="BD140" s="45"/>
      <c r="BE140" s="46" t="str">
        <f t="shared" si="515"/>
        <v/>
      </c>
      <c r="BF140" s="46" t="str">
        <f t="shared" si="516"/>
        <v/>
      </c>
      <c r="BG140" s="46" t="str">
        <f t="shared" si="517"/>
        <v xml:space="preserve"> </v>
      </c>
      <c r="BH140" s="45"/>
      <c r="BI140" s="46">
        <f t="shared" si="518"/>
        <v>0</v>
      </c>
      <c r="BJ140" s="46" t="str">
        <f t="shared" si="519"/>
        <v/>
      </c>
      <c r="BK140" s="46" t="str">
        <f t="shared" si="520"/>
        <v/>
      </c>
      <c r="BL140" s="46" t="str">
        <f t="shared" si="521"/>
        <v/>
      </c>
      <c r="BM140" s="46" t="str">
        <f t="shared" si="522"/>
        <v/>
      </c>
      <c r="BN140" s="46" t="str">
        <f t="shared" si="523"/>
        <v>zero euro</v>
      </c>
      <c r="BO140" s="45"/>
      <c r="BP140" s="46" t="str">
        <f t="shared" si="524"/>
        <v/>
      </c>
      <c r="BQ140" s="45"/>
      <c r="BR140" s="46" t="str">
        <f t="shared" si="525"/>
        <v/>
      </c>
      <c r="BS140" s="46" t="str">
        <f t="shared" si="526"/>
        <v/>
      </c>
      <c r="BT140" s="46" t="str">
        <f t="shared" si="527"/>
        <v xml:space="preserve"> </v>
      </c>
      <c r="BU140" s="45"/>
      <c r="BV140" s="46">
        <f t="shared" si="528"/>
        <v>0</v>
      </c>
      <c r="BW140" s="46" t="str">
        <f t="shared" si="529"/>
        <v/>
      </c>
      <c r="BX140" s="46" t="str">
        <f t="shared" si="530"/>
        <v/>
      </c>
      <c r="BY140" s="46" t="str">
        <f t="shared" si="531"/>
        <v/>
      </c>
      <c r="BZ140" s="46" t="str">
        <f t="shared" si="532"/>
        <v/>
      </c>
      <c r="CA140" s="46" t="str">
        <f t="shared" si="533"/>
        <v xml:space="preserve"> </v>
      </c>
      <c r="CB140" s="45"/>
      <c r="CC140" s="19" t="str">
        <f t="shared" si="534"/>
        <v xml:space="preserve">       zero euro  </v>
      </c>
      <c r="CD140" s="47" t="e">
        <f>#REF!*H140</f>
        <v>#REF!</v>
      </c>
    </row>
    <row r="141" spans="1:82" ht="11.25" x14ac:dyDescent="0.2">
      <c r="A141" s="23" t="s">
        <v>337</v>
      </c>
      <c r="B141" s="72">
        <v>2</v>
      </c>
      <c r="C141" s="39">
        <v>1</v>
      </c>
      <c r="D141" s="39">
        <v>2</v>
      </c>
      <c r="E141" s="49">
        <f>IF(G141="","",MAX(E$9:E140)+1)</f>
        <v>105</v>
      </c>
      <c r="F141" s="74" t="s">
        <v>108</v>
      </c>
      <c r="G141" s="75" t="s">
        <v>28</v>
      </c>
      <c r="H141" s="43">
        <v>0</v>
      </c>
      <c r="I141" s="44" t="str">
        <f t="shared" si="476"/>
        <v xml:space="preserve"> 0,00</v>
      </c>
      <c r="J141" s="44" t="str">
        <f t="shared" si="477"/>
        <v>0</v>
      </c>
      <c r="K141" s="44" t="str">
        <f t="shared" si="478"/>
        <v>0</v>
      </c>
      <c r="L141" s="44" t="str">
        <f t="shared" si="479"/>
        <v>0</v>
      </c>
      <c r="M141" s="44" t="str">
        <f t="shared" si="480"/>
        <v>0</v>
      </c>
      <c r="N141" s="44" t="str">
        <f t="shared" si="481"/>
        <v>0</v>
      </c>
      <c r="O141" s="44" t="str">
        <f t="shared" si="482"/>
        <v>0</v>
      </c>
      <c r="P141" s="44" t="str">
        <f t="shared" si="483"/>
        <v>0</v>
      </c>
      <c r="Q141" s="44" t="str">
        <f t="shared" si="484"/>
        <v>0</v>
      </c>
      <c r="R141" s="44" t="str">
        <f t="shared" si="485"/>
        <v>0</v>
      </c>
      <c r="S141" s="44" t="s">
        <v>12</v>
      </c>
      <c r="T141" s="44" t="str">
        <f t="shared" si="486"/>
        <v>0</v>
      </c>
      <c r="U141" s="44" t="str">
        <f t="shared" si="487"/>
        <v>0</v>
      </c>
      <c r="V141" s="45"/>
      <c r="W141" s="46" t="str">
        <f t="shared" si="488"/>
        <v/>
      </c>
      <c r="X141" s="46" t="str">
        <f t="shared" si="489"/>
        <v/>
      </c>
      <c r="Y141" s="46" t="str">
        <f t="shared" si="490"/>
        <v/>
      </c>
      <c r="Z141" s="45"/>
      <c r="AA141" s="46" t="str">
        <f t="shared" si="491"/>
        <v/>
      </c>
      <c r="AB141" s="46" t="str">
        <f t="shared" si="492"/>
        <v/>
      </c>
      <c r="AC141" s="46" t="str">
        <f t="shared" si="493"/>
        <v xml:space="preserve"> </v>
      </c>
      <c r="AD141" s="45"/>
      <c r="AE141" s="46">
        <f t="shared" si="494"/>
        <v>0</v>
      </c>
      <c r="AF141" s="46" t="str">
        <f t="shared" si="495"/>
        <v/>
      </c>
      <c r="AG141" s="46" t="str">
        <f t="shared" si="496"/>
        <v/>
      </c>
      <c r="AH141" s="46" t="str">
        <f t="shared" si="497"/>
        <v/>
      </c>
      <c r="AI141" s="46" t="str">
        <f t="shared" si="498"/>
        <v/>
      </c>
      <c r="AJ141" s="46" t="str">
        <f t="shared" si="499"/>
        <v xml:space="preserve"> </v>
      </c>
      <c r="AK141" s="45"/>
      <c r="AL141" s="46" t="str">
        <f t="shared" si="500"/>
        <v/>
      </c>
      <c r="AM141" s="46" t="str">
        <f t="shared" si="501"/>
        <v/>
      </c>
      <c r="AN141" s="46" t="str">
        <f t="shared" si="502"/>
        <v xml:space="preserve"> </v>
      </c>
      <c r="AO141" s="45"/>
      <c r="AP141" s="46" t="str">
        <f t="shared" si="503"/>
        <v/>
      </c>
      <c r="AQ141" s="46" t="str">
        <f t="shared" si="504"/>
        <v/>
      </c>
      <c r="AR141" s="46" t="str">
        <f t="shared" si="505"/>
        <v xml:space="preserve"> </v>
      </c>
      <c r="AS141" s="45"/>
      <c r="AT141" s="46">
        <f t="shared" si="506"/>
        <v>0</v>
      </c>
      <c r="AU141" s="46" t="str">
        <f t="shared" si="507"/>
        <v/>
      </c>
      <c r="AV141" s="46" t="str">
        <f t="shared" si="508"/>
        <v/>
      </c>
      <c r="AW141" s="46" t="str">
        <f t="shared" si="509"/>
        <v/>
      </c>
      <c r="AX141" s="46" t="str">
        <f t="shared" si="510"/>
        <v/>
      </c>
      <c r="AY141" s="46" t="str">
        <f t="shared" si="511"/>
        <v xml:space="preserve"> </v>
      </c>
      <c r="AZ141" s="45"/>
      <c r="BA141" s="46" t="str">
        <f t="shared" si="512"/>
        <v/>
      </c>
      <c r="BB141" s="46" t="str">
        <f t="shared" si="513"/>
        <v/>
      </c>
      <c r="BC141" s="46" t="str">
        <f t="shared" si="514"/>
        <v xml:space="preserve"> </v>
      </c>
      <c r="BD141" s="45"/>
      <c r="BE141" s="46" t="str">
        <f t="shared" si="515"/>
        <v/>
      </c>
      <c r="BF141" s="46" t="str">
        <f t="shared" si="516"/>
        <v/>
      </c>
      <c r="BG141" s="46" t="str">
        <f t="shared" si="517"/>
        <v xml:space="preserve"> </v>
      </c>
      <c r="BH141" s="45"/>
      <c r="BI141" s="46">
        <f t="shared" si="518"/>
        <v>0</v>
      </c>
      <c r="BJ141" s="46" t="str">
        <f t="shared" si="519"/>
        <v/>
      </c>
      <c r="BK141" s="46" t="str">
        <f t="shared" si="520"/>
        <v/>
      </c>
      <c r="BL141" s="46" t="str">
        <f t="shared" si="521"/>
        <v/>
      </c>
      <c r="BM141" s="46" t="str">
        <f t="shared" si="522"/>
        <v/>
      </c>
      <c r="BN141" s="46" t="str">
        <f t="shared" si="523"/>
        <v>zero euro</v>
      </c>
      <c r="BO141" s="45"/>
      <c r="BP141" s="46" t="str">
        <f t="shared" si="524"/>
        <v/>
      </c>
      <c r="BQ141" s="45"/>
      <c r="BR141" s="46" t="str">
        <f t="shared" si="525"/>
        <v/>
      </c>
      <c r="BS141" s="46" t="str">
        <f t="shared" si="526"/>
        <v/>
      </c>
      <c r="BT141" s="46" t="str">
        <f t="shared" si="527"/>
        <v xml:space="preserve"> </v>
      </c>
      <c r="BU141" s="45"/>
      <c r="BV141" s="46">
        <f t="shared" si="528"/>
        <v>0</v>
      </c>
      <c r="BW141" s="46" t="str">
        <f t="shared" si="529"/>
        <v/>
      </c>
      <c r="BX141" s="46" t="str">
        <f t="shared" si="530"/>
        <v/>
      </c>
      <c r="BY141" s="46" t="str">
        <f t="shared" si="531"/>
        <v/>
      </c>
      <c r="BZ141" s="46" t="str">
        <f t="shared" si="532"/>
        <v/>
      </c>
      <c r="CA141" s="46" t="str">
        <f t="shared" si="533"/>
        <v xml:space="preserve"> </v>
      </c>
      <c r="CB141" s="45"/>
      <c r="CC141" s="19" t="str">
        <f t="shared" si="534"/>
        <v xml:space="preserve">       zero euro  </v>
      </c>
      <c r="CD141" s="47" t="e">
        <f>#REF!*H141</f>
        <v>#REF!</v>
      </c>
    </row>
    <row r="142" spans="1:82" ht="22.5" x14ac:dyDescent="0.2">
      <c r="A142" s="23" t="s">
        <v>337</v>
      </c>
      <c r="B142" s="72">
        <v>2</v>
      </c>
      <c r="C142" s="39">
        <v>1</v>
      </c>
      <c r="D142" s="39">
        <v>2</v>
      </c>
      <c r="E142" s="49">
        <f>IF(G142="","",MAX(E$9:E141)+1)</f>
        <v>106</v>
      </c>
      <c r="F142" s="74" t="s">
        <v>109</v>
      </c>
      <c r="G142" s="75" t="s">
        <v>28</v>
      </c>
      <c r="H142" s="43">
        <v>0</v>
      </c>
      <c r="I142" s="44" t="str">
        <f t="shared" si="476"/>
        <v xml:space="preserve"> 0,00</v>
      </c>
      <c r="J142" s="44" t="str">
        <f t="shared" si="477"/>
        <v>0</v>
      </c>
      <c r="K142" s="44" t="str">
        <f t="shared" si="478"/>
        <v>0</v>
      </c>
      <c r="L142" s="44" t="str">
        <f t="shared" si="479"/>
        <v>0</v>
      </c>
      <c r="M142" s="44" t="str">
        <f t="shared" si="480"/>
        <v>0</v>
      </c>
      <c r="N142" s="44" t="str">
        <f t="shared" si="481"/>
        <v>0</v>
      </c>
      <c r="O142" s="44" t="str">
        <f t="shared" si="482"/>
        <v>0</v>
      </c>
      <c r="P142" s="44" t="str">
        <f t="shared" si="483"/>
        <v>0</v>
      </c>
      <c r="Q142" s="44" t="str">
        <f t="shared" si="484"/>
        <v>0</v>
      </c>
      <c r="R142" s="44" t="str">
        <f t="shared" si="485"/>
        <v>0</v>
      </c>
      <c r="S142" s="44" t="s">
        <v>12</v>
      </c>
      <c r="T142" s="44" t="str">
        <f t="shared" si="486"/>
        <v>0</v>
      </c>
      <c r="U142" s="44" t="str">
        <f t="shared" si="487"/>
        <v>0</v>
      </c>
      <c r="V142" s="45"/>
      <c r="W142" s="46" t="str">
        <f t="shared" si="488"/>
        <v/>
      </c>
      <c r="X142" s="46" t="str">
        <f t="shared" si="489"/>
        <v/>
      </c>
      <c r="Y142" s="46" t="str">
        <f t="shared" si="490"/>
        <v/>
      </c>
      <c r="Z142" s="45"/>
      <c r="AA142" s="46" t="str">
        <f t="shared" si="491"/>
        <v/>
      </c>
      <c r="AB142" s="46" t="str">
        <f t="shared" si="492"/>
        <v/>
      </c>
      <c r="AC142" s="46" t="str">
        <f t="shared" si="493"/>
        <v xml:space="preserve"> </v>
      </c>
      <c r="AD142" s="45"/>
      <c r="AE142" s="46">
        <f t="shared" si="494"/>
        <v>0</v>
      </c>
      <c r="AF142" s="46" t="str">
        <f t="shared" si="495"/>
        <v/>
      </c>
      <c r="AG142" s="46" t="str">
        <f t="shared" si="496"/>
        <v/>
      </c>
      <c r="AH142" s="46" t="str">
        <f t="shared" si="497"/>
        <v/>
      </c>
      <c r="AI142" s="46" t="str">
        <f t="shared" si="498"/>
        <v/>
      </c>
      <c r="AJ142" s="46" t="str">
        <f t="shared" si="499"/>
        <v xml:space="preserve"> </v>
      </c>
      <c r="AK142" s="45"/>
      <c r="AL142" s="46" t="str">
        <f t="shared" si="500"/>
        <v/>
      </c>
      <c r="AM142" s="46" t="str">
        <f t="shared" si="501"/>
        <v/>
      </c>
      <c r="AN142" s="46" t="str">
        <f t="shared" si="502"/>
        <v xml:space="preserve"> </v>
      </c>
      <c r="AO142" s="45"/>
      <c r="AP142" s="46" t="str">
        <f t="shared" si="503"/>
        <v/>
      </c>
      <c r="AQ142" s="46" t="str">
        <f t="shared" si="504"/>
        <v/>
      </c>
      <c r="AR142" s="46" t="str">
        <f t="shared" si="505"/>
        <v xml:space="preserve"> </v>
      </c>
      <c r="AS142" s="45"/>
      <c r="AT142" s="46">
        <f t="shared" si="506"/>
        <v>0</v>
      </c>
      <c r="AU142" s="46" t="str">
        <f t="shared" si="507"/>
        <v/>
      </c>
      <c r="AV142" s="46" t="str">
        <f t="shared" si="508"/>
        <v/>
      </c>
      <c r="AW142" s="46" t="str">
        <f t="shared" si="509"/>
        <v/>
      </c>
      <c r="AX142" s="46" t="str">
        <f t="shared" si="510"/>
        <v/>
      </c>
      <c r="AY142" s="46" t="str">
        <f t="shared" si="511"/>
        <v xml:space="preserve"> </v>
      </c>
      <c r="AZ142" s="45"/>
      <c r="BA142" s="46" t="str">
        <f t="shared" si="512"/>
        <v/>
      </c>
      <c r="BB142" s="46" t="str">
        <f t="shared" si="513"/>
        <v/>
      </c>
      <c r="BC142" s="46" t="str">
        <f t="shared" si="514"/>
        <v xml:space="preserve"> </v>
      </c>
      <c r="BD142" s="45"/>
      <c r="BE142" s="46" t="str">
        <f t="shared" si="515"/>
        <v/>
      </c>
      <c r="BF142" s="46" t="str">
        <f t="shared" si="516"/>
        <v/>
      </c>
      <c r="BG142" s="46" t="str">
        <f t="shared" si="517"/>
        <v xml:space="preserve"> </v>
      </c>
      <c r="BH142" s="45"/>
      <c r="BI142" s="46">
        <f t="shared" si="518"/>
        <v>0</v>
      </c>
      <c r="BJ142" s="46" t="str">
        <f t="shared" si="519"/>
        <v/>
      </c>
      <c r="BK142" s="46" t="str">
        <f t="shared" si="520"/>
        <v/>
      </c>
      <c r="BL142" s="46" t="str">
        <f t="shared" si="521"/>
        <v/>
      </c>
      <c r="BM142" s="46" t="str">
        <f t="shared" si="522"/>
        <v/>
      </c>
      <c r="BN142" s="46" t="str">
        <f t="shared" si="523"/>
        <v>zero euro</v>
      </c>
      <c r="BO142" s="45"/>
      <c r="BP142" s="46" t="str">
        <f t="shared" si="524"/>
        <v/>
      </c>
      <c r="BQ142" s="45"/>
      <c r="BR142" s="46" t="str">
        <f t="shared" si="525"/>
        <v/>
      </c>
      <c r="BS142" s="46" t="str">
        <f t="shared" si="526"/>
        <v/>
      </c>
      <c r="BT142" s="46" t="str">
        <f t="shared" si="527"/>
        <v xml:space="preserve"> </v>
      </c>
      <c r="BU142" s="45"/>
      <c r="BV142" s="46">
        <f t="shared" si="528"/>
        <v>0</v>
      </c>
      <c r="BW142" s="46" t="str">
        <f t="shared" si="529"/>
        <v/>
      </c>
      <c r="BX142" s="46" t="str">
        <f t="shared" si="530"/>
        <v/>
      </c>
      <c r="BY142" s="46" t="str">
        <f t="shared" si="531"/>
        <v/>
      </c>
      <c r="BZ142" s="46" t="str">
        <f t="shared" si="532"/>
        <v/>
      </c>
      <c r="CA142" s="46" t="str">
        <f t="shared" si="533"/>
        <v xml:space="preserve"> </v>
      </c>
      <c r="CB142" s="45"/>
      <c r="CC142" s="19" t="str">
        <f t="shared" si="534"/>
        <v xml:space="preserve">       zero euro  </v>
      </c>
      <c r="CD142" s="47" t="e">
        <f>#REF!*H142</f>
        <v>#REF!</v>
      </c>
    </row>
    <row r="143" spans="1:82" ht="15" customHeight="1" x14ac:dyDescent="0.2">
      <c r="A143" s="23" t="s">
        <v>337</v>
      </c>
      <c r="B143" s="29">
        <v>2</v>
      </c>
      <c r="C143" s="29">
        <v>2</v>
      </c>
      <c r="D143" s="29"/>
      <c r="E143" s="30" t="str">
        <f>IF(G143="","",MAX(E$9:E142)+1)</f>
        <v/>
      </c>
      <c r="F143" s="31" t="s">
        <v>111</v>
      </c>
      <c r="G143" s="32"/>
      <c r="H143" s="52"/>
      <c r="I143" s="64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  <c r="AN143" s="69"/>
      <c r="AO143" s="69"/>
      <c r="AP143" s="69"/>
      <c r="AQ143" s="69"/>
      <c r="AR143" s="69"/>
      <c r="AS143" s="69"/>
      <c r="AT143" s="69"/>
      <c r="AU143" s="69"/>
      <c r="AV143" s="69"/>
      <c r="AW143" s="69"/>
      <c r="AX143" s="69"/>
      <c r="AY143" s="69"/>
      <c r="AZ143" s="69"/>
      <c r="BA143" s="69"/>
      <c r="BB143" s="69"/>
      <c r="BC143" s="69"/>
      <c r="BD143" s="69"/>
      <c r="BE143" s="69"/>
      <c r="BF143" s="69"/>
      <c r="BG143" s="69"/>
      <c r="BH143" s="69"/>
      <c r="BI143" s="69"/>
      <c r="BJ143" s="69"/>
      <c r="BK143" s="69"/>
      <c r="BL143" s="69"/>
      <c r="BM143" s="69"/>
      <c r="BN143" s="69"/>
      <c r="BO143" s="69"/>
      <c r="BP143" s="69"/>
      <c r="BQ143" s="69"/>
      <c r="BR143" s="69"/>
      <c r="BS143" s="69"/>
      <c r="BT143" s="69"/>
      <c r="BU143" s="69"/>
      <c r="BV143" s="69"/>
      <c r="BW143" s="69"/>
      <c r="BX143" s="69"/>
      <c r="BY143" s="69"/>
      <c r="BZ143" s="69"/>
      <c r="CA143" s="69"/>
      <c r="CB143" s="69"/>
      <c r="CC143" s="52"/>
      <c r="CD143" s="52"/>
    </row>
    <row r="144" spans="1:82" ht="15" customHeight="1" x14ac:dyDescent="0.2">
      <c r="A144" s="23" t="s">
        <v>337</v>
      </c>
      <c r="B144" s="70">
        <v>2</v>
      </c>
      <c r="C144" s="34">
        <v>2</v>
      </c>
      <c r="D144" s="34">
        <v>1</v>
      </c>
      <c r="E144" s="35" t="str">
        <f>IF(G144="","",MAX(E$9:E143)+1)</f>
        <v/>
      </c>
      <c r="F144" s="71" t="s">
        <v>439</v>
      </c>
      <c r="G144" s="37"/>
      <c r="H144" s="38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59"/>
      <c r="CD144" s="59"/>
    </row>
    <row r="145" spans="1:82" ht="33.75" x14ac:dyDescent="0.2">
      <c r="A145" s="23" t="s">
        <v>337</v>
      </c>
      <c r="B145" s="72">
        <v>2</v>
      </c>
      <c r="C145" s="39">
        <v>2</v>
      </c>
      <c r="D145" s="39">
        <v>1</v>
      </c>
      <c r="E145" s="49">
        <f>IF(G145="","",MAX(E$9:E144)+1)</f>
        <v>107</v>
      </c>
      <c r="F145" s="76" t="s">
        <v>112</v>
      </c>
      <c r="G145" s="75" t="s">
        <v>28</v>
      </c>
      <c r="H145" s="43">
        <v>0</v>
      </c>
      <c r="I145" s="44" t="str">
        <f t="shared" ref="I145:I149" si="535">IF(H145=INT(H145),CONCATENATE(" ",H145,",00"),IF(INT(H145*10)=H145*10,CONCATENATE(" ",H145,"0"),CONCATENATE(" ",H145)))</f>
        <v xml:space="preserve"> 0,00</v>
      </c>
      <c r="J145" s="44" t="str">
        <f t="shared" ref="J145:J149" si="536">IF(H145&gt;=100000000,MID(RIGHT(I145,12),1,1),"0")</f>
        <v>0</v>
      </c>
      <c r="K145" s="44" t="str">
        <f t="shared" ref="K145:K149" si="537">IF(H145&gt;=10000000,MID(RIGHT(I145,11),1,1),"0")</f>
        <v>0</v>
      </c>
      <c r="L145" s="44" t="str">
        <f t="shared" ref="L145:L149" si="538">IF(H145&gt;=1000000,MID(RIGHT(I145,10),1,1),"0")</f>
        <v>0</v>
      </c>
      <c r="M145" s="44" t="str">
        <f t="shared" ref="M145:M149" si="539">IF(H145&gt;=100000,MID(RIGHT(I145,9),1,1),"0")</f>
        <v>0</v>
      </c>
      <c r="N145" s="44" t="str">
        <f t="shared" ref="N145:N149" si="540">IF(H145&gt;=10000,MID(RIGHT(I145,8),1,1),"0")</f>
        <v>0</v>
      </c>
      <c r="O145" s="44" t="str">
        <f t="shared" ref="O145:O149" si="541">IF(H145&gt;=1000,MID(RIGHT(I145,7),1,1),"0")</f>
        <v>0</v>
      </c>
      <c r="P145" s="44" t="str">
        <f t="shared" ref="P145:P149" si="542">IF(H145&gt;=100,MID(RIGHT(I145,6),1,1),"0")</f>
        <v>0</v>
      </c>
      <c r="Q145" s="44" t="str">
        <f t="shared" ref="Q145:Q149" si="543">IF(H145&gt;=10,MID(RIGHT(I145,5),1,1),"0")</f>
        <v>0</v>
      </c>
      <c r="R145" s="44" t="str">
        <f t="shared" ref="R145:R149" si="544">IF(H145&gt;=0,MID(RIGHT(I145,4),1,1),"0")</f>
        <v>0</v>
      </c>
      <c r="S145" s="44" t="s">
        <v>12</v>
      </c>
      <c r="T145" s="44" t="str">
        <f t="shared" ref="T145:T149" si="545">IF(INT(H145)&lt;&gt;H145,MID(RIGHT(I145,2),1,1),"0")</f>
        <v>0</v>
      </c>
      <c r="U145" s="44" t="str">
        <f t="shared" ref="U145:U149" si="546">IF(INT(H145*10)&lt;&gt;H145*10,RIGHT(I145,1),"0")</f>
        <v>0</v>
      </c>
      <c r="V145" s="45"/>
      <c r="W145" s="46" t="str">
        <f t="shared" ref="W145:W149" si="547">IF(OR(VALUE(J145)=0,VALUE(J145)&gt;5),"",CONCATENATE(IF(VALUE(J145)=1,"",IF(VALUE(J145)=2,"deux ",IF(VALUE(J145)=3,"trois ",IF(VALUE(J145)=4,"quatre ",IF(VALUE(J145)=5,"cinq "))))),"cent"))</f>
        <v/>
      </c>
      <c r="X145" s="46" t="str">
        <f t="shared" ref="X145:X149" si="548">IF(OR(J145="",VALUE(J145)&lt;6),"",CONCATENATE(IF(VALUE(J145)=6,"six ",IF(VALUE(J145)=7,"sept ",IF(VALUE(J145)=8,"huit ",IF(VALUE(J145)=9,"neuf ")))),"cent"))</f>
        <v/>
      </c>
      <c r="Y145" s="46" t="str">
        <f t="shared" ref="Y145:Y149" si="549">CONCATENATE(W145,X145)</f>
        <v/>
      </c>
      <c r="Z145" s="45"/>
      <c r="AA145" s="46" t="str">
        <f t="shared" ref="AA145:AA149" si="550">IF(OR(K145="",VALUE(K145)=0,VALUE(K145)&gt;5,AND(VALUE(AE145)&gt;10,VALUE(AE145)&lt;17)),"",IF(OR(VALUE(AE145)=10,AND(VALUE(AE145)&gt;16,VALUE(AE145)&lt;20)),"dix",IF(VALUE(K145)=2,"vingt",IF(VALUE(K145)=3,"trente",IF(VALUE(K145)=4,"quarante",IF(VALUE(K145)=5,"cinquante"))))))</f>
        <v/>
      </c>
      <c r="AB145" s="46" t="str">
        <f t="shared" ref="AB145:AB149" si="551">IF(OR(K145="",VALUE(K145)&lt;6),"",IF(AND(VALUE(K145)=7,OR(VALUE(L145)=0,AE145&gt;76)),"soixante dix",IF(OR(VALUE(K145)=6,VALUE(K145)=7),"soixante",IF(AND(VALUE(K145)=9,OR(VALUE(L145)=0,VALUE(AE145)&gt;96)),"quatre vingt dix",IF(OR(VALUE(K145)=8,VALUE(K145)=9),"quatre vingt")))))</f>
        <v/>
      </c>
      <c r="AC145" s="46" t="str">
        <f t="shared" ref="AC145:AC149" si="552">CONCATENATE(" ",AA145,AB145,IF(OR(VALUE(L145)&lt;&gt;1,VALUE(K145)=0,VALUE(K145)=1,VALUE(K145)=8,VALUE(K145)=9),""," et"))</f>
        <v xml:space="preserve"> </v>
      </c>
      <c r="AD145" s="45"/>
      <c r="AE145" s="46">
        <f t="shared" ref="AE145:AE149" si="553">VALUE(CONCATENATE(K145,L145))</f>
        <v>0</v>
      </c>
      <c r="AF145" s="46" t="str">
        <f t="shared" ref="AF145:AF149" si="554">IF(OR(VALUE(L145)=0,AE145="",VALUE(L145)&gt;5,AND(VALUE(AE145)&gt;5,VALUE(AE145)&lt;16),AND(VALUE(AE145)&gt;65,VALUE(AE145)&lt;76),AND(VALUE(AE145)&gt;85,VALUE(AE145)&lt;96)),"",CONCATENATE(IF(VALUE(L145)=1,"un",IF(VALUE(L145)=2,"deux",IF(VALUE(L145)=3,"trois",IF(VALUE(L145)=4,"quatre",IF(VALUE(L145)=5,"cinq")))))," million"))</f>
        <v/>
      </c>
      <c r="AG145" s="46" t="str">
        <f t="shared" ref="AG145:AG149" si="555">IF(OR(AE145="",VALUE(L145)&lt;6,AND(VALUE(AE145)&gt;10,VALUE(AE145)&lt;17),AE145=76,AE145=96),"",CONCATENATE(IF(VALUE(L145)=6,"six",IF(VALUE(L145)=7,"sept",IF(VALUE(L145)=8,"huit",IF(VALUE(L145)=9,"neuf",IF(VALUE(AE145)=10,"dix")))))," million"))</f>
        <v/>
      </c>
      <c r="AH145" s="46" t="str">
        <f t="shared" ref="AH145:AH149" si="556">IF(OR(AE145="",VALUE(AE145)&lt;11,AND(VALUE(AE145)&gt;15,VALUE(AE145)&lt;71),AND(VALUE(AE145)&gt;75,VALUE(AE145)&lt;91),VALUE(AE145)&gt;95),"",CONCATENATE(IF(OR(VALUE(AE145)=91,VALUE(AE145)=71,VALUE(AE145)=11),"onze",IF(OR(VALUE(AE145)=92,VALUE(AE145)=72,VALUE(AE145)=12),"douze",IF(OR(VALUE(AE145)=93,VALUE(AE145)=73,VALUE(AE145)=13),"treize",IF(OR(AE145=94,AE145=74,AE145=14),"quatorze",IF(OR(AE145=95,AE145=75,AE145=15),"quinze")))))," million"))</f>
        <v/>
      </c>
      <c r="AI145" s="46" t="str">
        <f t="shared" ref="AI145:AI149" si="557">IF(OR(AE145=16,AE145=76,AE145=96),"seize million","")</f>
        <v/>
      </c>
      <c r="AJ145" s="46" t="str">
        <f t="shared" ref="AJ145:AJ149" si="558">CONCATENATE(" ",AF145,AG145,AH145,AI145,IF(VALUE(CONCATENATE(J145,K145,L145))=0,"",IF(VALUE(L145)=0,"million","")),IF(AND(VALUE(CONCATENATE(J145,K145,L145))&gt;1,VALUE(CONCATENATE(M145,N145,O145,P145,Q145,R145))=0),"s",""))</f>
        <v xml:space="preserve"> </v>
      </c>
      <c r="AK145" s="45"/>
      <c r="AL145" s="46" t="str">
        <f t="shared" ref="AL145:AL149" si="559">IF(OR(VALUE(M145)=0,VALUE(M145)&gt;5),"",CONCATENATE(IF(VALUE(M145)=1,"",IF(VALUE(M145)=2,"deux ",IF(VALUE(M145)=3,"trois ",IF(VALUE(M145)=4,"quatre ",IF(VALUE(M145)=5,"cinq "))))),"cent"))</f>
        <v/>
      </c>
      <c r="AM145" s="46" t="str">
        <f t="shared" ref="AM145:AM149" si="560">IF(OR(M145="",VALUE(M145)&lt;6),"",CONCATENATE(IF(VALUE(M145)=6,"six ",IF(VALUE(M145)=7,"sept ",IF(VALUE(M145)=8,"huit ",IF(VALUE(M145)=9,"neuf ")))),"cent"))</f>
        <v/>
      </c>
      <c r="AN145" s="46" t="str">
        <f t="shared" ref="AN145:AN149" si="561">CONCATENATE(" ",AL145,AM145)</f>
        <v xml:space="preserve"> </v>
      </c>
      <c r="AO145" s="45"/>
      <c r="AP145" s="46" t="str">
        <f t="shared" ref="AP145:AP149" si="562">IF(OR(N145="",VALUE(N145)=0,VALUE(N145)&gt;5,AND(VALUE(AT145)&gt;10,VALUE(AT145)&lt;17)),"",IF(OR(VALUE(AT145)=10,AND(VALUE(AT145)&gt;16,VALUE(AT145)&lt;20)),"dix",IF(VALUE(N145)=2,"vingt",IF(VALUE(N145)=3,"trente",IF(VALUE(N145)=4,"quarante",IF(VALUE(N145)=5,"cinquante"))))))</f>
        <v/>
      </c>
      <c r="AQ145" s="46" t="str">
        <f t="shared" ref="AQ145:AQ149" si="563">IF(OR(N145="",VALUE(N145)&lt;6),"",IF(AND(VALUE(N145)=7,OR(VALUE(O145)=0,AT145&gt;76)),"soixante dix",IF(OR(VALUE(N145)=6,VALUE(N145)=7),"soixante",IF(AND(VALUE(N145)=9,OR(VALUE(O145)=0,VALUE(AT145)&gt;96)),"quatre vingt dix",IF(OR(VALUE(N145)=8,VALUE(N145)=9),"quatre vingt")))))</f>
        <v/>
      </c>
      <c r="AR145" s="46" t="str">
        <f t="shared" ref="AR145:AR149" si="564">CONCATENATE(" ",AP145,AQ145,IF(OR(VALUE(O145)&lt;&gt;1,VALUE(N145)=0,VALUE(N145)=1,VALUE(N145)=8,VALUE(N145)=9),""," et"))</f>
        <v xml:space="preserve"> </v>
      </c>
      <c r="AS145" s="45"/>
      <c r="AT145" s="46">
        <f t="shared" ref="AT145:AT149" si="565">VALUE(CONCATENATE(N145,O145))</f>
        <v>0</v>
      </c>
      <c r="AU145" s="46" t="str">
        <f t="shared" ref="AU145:AU149" si="566">IF(OR(VALUE(O145)=0,AT145="",VALUE(O145)&gt;5,AND(VALUE(AT145)&gt;5,VALUE(AT145)&lt;16),AND(VALUE(AT145)&gt;65,VALUE(AT145)&lt;76),AND(VALUE(AT145)&gt;85,VALUE(AT145)&lt;96)),"",CONCATENATE(IF(VALUE(O145)=1,"un",IF(VALUE(O145)=2,"deux",IF(VALUE(O145)=3,"trois",IF(VALUE(O145)=4,"quatre",IF(VALUE(O145)=5,"cinq")))))," mille"))</f>
        <v/>
      </c>
      <c r="AV145" s="46" t="str">
        <f t="shared" ref="AV145:AV149" si="567">IF(OR(AT145="",VALUE(O145)&lt;6,AND(VALUE(AT145)&gt;10,VALUE(AT145)&lt;17),AT145=76,AT145=96),"",CONCATENATE(IF(VALUE(O145)=6,"six",IF(VALUE(O145)=7,"sept",IF(VALUE(O145)=8,"huit",IF(VALUE(O145)=9,"neuf",IF(VALUE(AT145)=10,"dix")))))," mille"))</f>
        <v/>
      </c>
      <c r="AW145" s="46" t="str">
        <f t="shared" ref="AW145:AW149" si="568">IF(OR(AT145="",VALUE(AT145)&lt;11,AND(VALUE(AT145)&gt;15,VALUE(AT145)&lt;71),AND(VALUE(AT145)&gt;75,VALUE(AT145)&lt;91),VALUE(AT145)&gt;95),"",CONCATENATE(IF(OR(VALUE(AT145)=91,VALUE(AT145)=71,VALUE(AT145)=11),"onze",IF(OR(VALUE(AT145)=92,VALUE(AT145)=72,VALUE(AT145)=12),"douze",IF(OR(VALUE(AT145)=93,VALUE(AT145)=73,VALUE(AT145)=13),"treize",IF(OR(AT145=94,AT145=74,AT145=14),"quatorze",IF(OR(AT145=95,AT145=75,AT145=15),"quinze")))))," mille"))</f>
        <v/>
      </c>
      <c r="AX145" s="46" t="str">
        <f t="shared" ref="AX145:AX149" si="569">IF(OR(AT145=16,AT145=76,AT145=96),"seize mille","")</f>
        <v/>
      </c>
      <c r="AY145" s="46" t="str">
        <f t="shared" ref="AY145:AY149" si="570">IF(AND(AU145="un mille",H145&lt;10000)," mille",CONCATENATE(" ",AU145,AV145,AW145,AX145,IF(VALUE(CONCATENATE(M145,N145,O145))=0,"",IF(VALUE(O145)=0," mille","")),IF(AND(VALUE(CONCATENATE(M145,N145,O145))&gt;1,VALUE(CONCATENATE(P145,Q145,R145))=0),"s","")))</f>
        <v xml:space="preserve"> </v>
      </c>
      <c r="AZ145" s="45"/>
      <c r="BA145" s="46" t="str">
        <f t="shared" ref="BA145:BA149" si="571">IF(OR(VALUE(P145)=0,VALUE(P145)&gt;5),"",CONCATENATE(IF(VALUE(P145)=1,"",IF(VALUE(P145)=2,"deux ",IF(VALUE(P145)=3,"trois ",IF(VALUE(P145)=4,"quatre ",IF(VALUE(P145)=5,"cinq "))))),"cent"))</f>
        <v/>
      </c>
      <c r="BB145" s="46" t="str">
        <f t="shared" ref="BB145:BB149" si="572">IF(OR(P145="",VALUE(P145)&lt;6),"",CONCATENATE(IF(VALUE(P145)=6,"six ",IF(VALUE(P145)=7,"sept ",IF(VALUE(P145)=8,"huit ",IF(VALUE(P145)=9,"neuf ")))),"cent"))</f>
        <v/>
      </c>
      <c r="BC145" s="46" t="str">
        <f t="shared" ref="BC145:BC149" si="573">CONCATENATE(" ",BA145,BB145)</f>
        <v xml:space="preserve"> </v>
      </c>
      <c r="BD145" s="45"/>
      <c r="BE145" s="46" t="str">
        <f t="shared" ref="BE145:BE149" si="574">IF(OR(Q145="",VALUE(Q145)=0,VALUE(Q145)&gt;5,AND(VALUE(BI145)&gt;10,VALUE(BI145)&lt;17)),"",IF(OR(VALUE(BI145)=10,AND(VALUE(BI145)&gt;16,VALUE(BI145)&lt;20)),"dix",IF(VALUE(Q145)=2,"vingt",IF(VALUE(Q145)=3,"trente",IF(VALUE(Q145)=4,"quarante",IF(VALUE(Q145)=5,"cinquante"))))))</f>
        <v/>
      </c>
      <c r="BF145" s="46" t="str">
        <f t="shared" ref="BF145:BF149" si="575">IF(OR(Q145="",VALUE(Q145)&lt;6),"",IF(AND(VALUE(Q145)=7,OR(VALUE(R145)=0,BI145&gt;76)),"soixante dix",IF(OR(VALUE(Q145)=6,VALUE(Q145)=7),"soixante",IF(AND(VALUE(Q145)=9,OR(VALUE(R145)=0,VALUE(BI145)&gt;96)),"quatre vingt dix",IF(OR(VALUE(Q145)=8,VALUE(Q145)=9),"quatre vingt")))))</f>
        <v/>
      </c>
      <c r="BG145" s="46" t="str">
        <f t="shared" ref="BG145:BG149" si="576">CONCATENATE(" ",BE145,BF145,IF(OR(VALUE(R145)&lt;&gt;1,VALUE(Q145)=0,VALUE(Q145)=1,VALUE(Q145)=8,VALUE(Q145)=9),""," et"))</f>
        <v xml:space="preserve"> </v>
      </c>
      <c r="BH145" s="45"/>
      <c r="BI145" s="46">
        <f t="shared" ref="BI145:BI149" si="577">VALUE(CONCATENATE(Q145,R145))</f>
        <v>0</v>
      </c>
      <c r="BJ145" s="46" t="str">
        <f t="shared" ref="BJ145:BJ149" si="578">IF(OR(VALUE(R145)=0,BI145="",VALUE(R145)&gt;5,AND(VALUE(BI145)&gt;5,VALUE(BI145)&lt;16),AND(VALUE(BI145)&gt;65,VALUE(BI145)&lt;76),AND(VALUE(BI145)&gt;85,VALUE(BI145)&lt;96)),"",CONCATENATE(IF(VALUE(R145)=1,"un",IF(VALUE(R145)=2,"deux",IF(VALUE(R145)=3,"trois",IF(VALUE(R145)=4,"quatre",IF(VALUE(R145)=5,"cinq")))))," euro"))</f>
        <v/>
      </c>
      <c r="BK145" s="46" t="str">
        <f t="shared" ref="BK145:BK149" si="579">IF(OR(BI145="",VALUE(R145)&lt;6,AND(VALUE(BI145)&gt;10,VALUE(BI145)&lt;17),BI145=76,BI145=96),"",CONCATENATE(IF(VALUE(R145)=6,"six",IF(VALUE(R145)=7,"sept",IF(VALUE(R145)=8,"huit",IF(VALUE(R145)=9,"neuf",IF(VALUE(BI145)=10,"dix")))))," euro"))</f>
        <v/>
      </c>
      <c r="BL145" s="46" t="str">
        <f t="shared" ref="BL145:BL149" si="580">IF(OR(BI145="",VALUE(BI145)&lt;11,AND(VALUE(BI145)&gt;15,VALUE(BI145)&lt;71),AND(VALUE(BI145)&gt;75,VALUE(BI145)&lt;91),VALUE(BI145)&gt;95),"",CONCATENATE(IF(OR(VALUE(BI145)=91,VALUE(BI145)=71,VALUE(BI145)=11),"onze",IF(OR(VALUE(BI145)=92,VALUE(BI145)=72,VALUE(BI145)=12),"douze",IF(OR(VALUE(BI145)=93,VALUE(BI145)=73,VALUE(BI145)=13),"treize",IF(OR(BI145=94,BI145=74,BI145=14),"quatorze",IF(OR(BI145=95,BI145=75,BI145=15),"quinze")))))," euro"))</f>
        <v/>
      </c>
      <c r="BM145" s="46" t="str">
        <f t="shared" ref="BM145:BM149" si="581">IF(OR(BI145=16,BI145=76,BI145=96),"seize euro","")</f>
        <v/>
      </c>
      <c r="BN145" s="46" t="str">
        <f t="shared" ref="BN145:BN149" si="582">IF(VALUE(CONCATENATE(J145,K145,L145,M145,N145,O145,P145,Q145,R145))=0,"zero euro",CONCATENATE(" ",BJ145,BK145,BL145,BM145,IF(VALUE(CONCATENATE(M145,N145,O145,P145,Q145,R145))=0," d'",""),IF(OR(VALUE(R145)=0,VALUE(CONCATENATE(P145,Q145,R145))=0)," euro",""),IF(VALUE(CONCATENATE(J145,K145,L145,M145,N145,O145,P145,Q145,R145))&gt;1,"s","")))</f>
        <v>zero euro</v>
      </c>
      <c r="BO145" s="45"/>
      <c r="BP145" s="46" t="str">
        <f t="shared" ref="BP145:BP149" si="583">IF(VALUE(CONCATENATE(T145,U145))=0,""," virgule")</f>
        <v/>
      </c>
      <c r="BQ145" s="45"/>
      <c r="BR145" s="46" t="str">
        <f t="shared" ref="BR145:BR149" si="584">IF(OR(T145="",VALUE(T145)=0,VALUE(T145)&gt;5,AND(VALUE(BV145)&gt;10,VALUE(BV145)&lt;17)),"",IF(OR(VALUE(BV145)=10,AND(VALUE(BV145)&gt;16,VALUE(BV145)&lt;20)),"dix",IF(VALUE(T145)=2,"vingt",IF(VALUE(T145)=3,"trente",IF(VALUE(T145)=4,"quarante",IF(VALUE(T145)=5,"cinquante"))))))</f>
        <v/>
      </c>
      <c r="BS145" s="46" t="str">
        <f t="shared" ref="BS145:BS149" si="585">IF(OR(T145="",VALUE(T145)&lt;6),"",IF(AND(VALUE(T145)=7,OR(VALUE(U145)=0,BV145&gt;76)),"soixante dix",IF(OR(VALUE(T145)=6,VALUE(T145)=7),"soixante",IF(AND(VALUE(T145)=9,OR(VALUE(U145)=0,VALUE(BV145)&gt;96)),"quatre vingt dix",IF(OR(VALUE(T145)=8,VALUE(T145)=9),"quatre vingt")))))</f>
        <v/>
      </c>
      <c r="BT145" s="46" t="str">
        <f t="shared" ref="BT145:BT149" si="586">CONCATENATE(" ",BR145,BS145,IF(OR(VALUE(U145)&lt;&gt;1,VALUE(T145)=0,VALUE(T145)=1,VALUE(T145)=8,VALUE(T145)=9),""," et"))</f>
        <v xml:space="preserve"> </v>
      </c>
      <c r="BU145" s="45"/>
      <c r="BV145" s="46">
        <f t="shared" ref="BV145:BV149" si="587">VALUE(CONCATENATE(T145,U145))</f>
        <v>0</v>
      </c>
      <c r="BW145" s="46" t="str">
        <f t="shared" ref="BW145:BW149" si="588">IF(OR(VALUE(U145)=0,BV145="",VALUE(U145)&gt;5,AND(VALUE(BV145)&gt;5,VALUE(BV145)&lt;16),AND(VALUE(BV145)&gt;65,VALUE(BV145)&lt;76),AND(VALUE(BV145)&gt;85,VALUE(BV145)&lt;96)),"",CONCATENATE(IF(VALUE(U145)=1,"un",IF(VALUE(U145)=2,"deux",IF(VALUE(U145)=3,"trois",IF(VALUE(U145)=4,"quatre",IF(VALUE(U145)=5,"cinq")))))," centime"))</f>
        <v/>
      </c>
      <c r="BX145" s="46" t="str">
        <f t="shared" ref="BX145:BX149" si="589">IF(OR(BV145="",VALUE(U145)&lt;6,AND(VALUE(BV145)&gt;10,VALUE(BV145)&lt;17),BV145=76,BV145=96),"",CONCATENATE(IF(VALUE(U145)=6,"six",IF(VALUE(U145)=7,"sept",IF(VALUE(U145)=8,"huit",IF(VALUE(U145)=9,"neuf",IF(VALUE(BV145)=10,"dix")))))," centime"))</f>
        <v/>
      </c>
      <c r="BY145" s="46" t="str">
        <f t="shared" ref="BY145:BY149" si="590">IF(OR(BV145="",VALUE(BV145)&lt;11,AND(VALUE(BV145)&gt;15,VALUE(BV145)&lt;71),AND(VALUE(BV145)&gt;75,VALUE(BV145)&lt;91),VALUE(BV145)&gt;95),"",CONCATENATE(IF(OR(VALUE(BV145)=91,VALUE(BV145)=71,VALUE(BV145)=11),"onze",IF(OR(VALUE(BV145)=92,VALUE(BV145)=72,VALUE(BV145)=12),"douze",IF(OR(VALUE(BV145)=93,VALUE(BV145)=73,VALUE(BV145)=13),"treize",IF(OR(BV145=94,BV145=74,BV145=14),"quatorze",IF(OR(BV145=95,BV145=75,BV145=15),"quinze")))))," centime"))</f>
        <v/>
      </c>
      <c r="BZ145" s="46" t="str">
        <f t="shared" ref="BZ145:BZ149" si="591">IF(OR(BV145=16,BV145=76,BV145=96),"seize centime","")</f>
        <v/>
      </c>
      <c r="CA145" s="46" t="str">
        <f t="shared" ref="CA145:CA149" si="592">CONCATENATE(" ",BW145,BX145,BY145,BZ145,IF(AND(VALUE(RIGHT(I145,2))&lt;&gt;0,VALUE(RIGHT(I145,1))=0),"centime",""),IF(VALUE(CONCATENATE(T145,U145))&gt;1,"s",""))</f>
        <v xml:space="preserve"> </v>
      </c>
      <c r="CB145" s="45"/>
      <c r="CC145" s="19" t="str">
        <f t="shared" ref="CC145:CC149" si="593">CONCATENATE(Y145,AC145,AJ145,AN145,AR145,AY145,BC145,BG145,BN145,BP145,BT145,CA145)</f>
        <v xml:space="preserve">       zero euro  </v>
      </c>
      <c r="CD145" s="47" t="e">
        <f>#REF!*H145</f>
        <v>#REF!</v>
      </c>
    </row>
    <row r="146" spans="1:82" ht="33.75" x14ac:dyDescent="0.2">
      <c r="A146" s="23" t="s">
        <v>337</v>
      </c>
      <c r="B146" s="72">
        <v>2</v>
      </c>
      <c r="C146" s="39">
        <v>2</v>
      </c>
      <c r="D146" s="39">
        <v>1</v>
      </c>
      <c r="E146" s="49">
        <f>IF(G146="","",MAX(E$9:E145)+1)</f>
        <v>108</v>
      </c>
      <c r="F146" s="76" t="s">
        <v>113</v>
      </c>
      <c r="G146" s="75" t="s">
        <v>28</v>
      </c>
      <c r="H146" s="43">
        <v>0</v>
      </c>
      <c r="I146" s="44" t="str">
        <f t="shared" si="535"/>
        <v xml:space="preserve"> 0,00</v>
      </c>
      <c r="J146" s="44" t="str">
        <f t="shared" si="536"/>
        <v>0</v>
      </c>
      <c r="K146" s="44" t="str">
        <f t="shared" si="537"/>
        <v>0</v>
      </c>
      <c r="L146" s="44" t="str">
        <f t="shared" si="538"/>
        <v>0</v>
      </c>
      <c r="M146" s="44" t="str">
        <f t="shared" si="539"/>
        <v>0</v>
      </c>
      <c r="N146" s="44" t="str">
        <f t="shared" si="540"/>
        <v>0</v>
      </c>
      <c r="O146" s="44" t="str">
        <f t="shared" si="541"/>
        <v>0</v>
      </c>
      <c r="P146" s="44" t="str">
        <f t="shared" si="542"/>
        <v>0</v>
      </c>
      <c r="Q146" s="44" t="str">
        <f t="shared" si="543"/>
        <v>0</v>
      </c>
      <c r="R146" s="44" t="str">
        <f t="shared" si="544"/>
        <v>0</v>
      </c>
      <c r="S146" s="44" t="s">
        <v>12</v>
      </c>
      <c r="T146" s="44" t="str">
        <f t="shared" si="545"/>
        <v>0</v>
      </c>
      <c r="U146" s="44" t="str">
        <f t="shared" si="546"/>
        <v>0</v>
      </c>
      <c r="V146" s="45"/>
      <c r="W146" s="46" t="str">
        <f t="shared" si="547"/>
        <v/>
      </c>
      <c r="X146" s="46" t="str">
        <f t="shared" si="548"/>
        <v/>
      </c>
      <c r="Y146" s="46" t="str">
        <f t="shared" si="549"/>
        <v/>
      </c>
      <c r="Z146" s="45"/>
      <c r="AA146" s="46" t="str">
        <f t="shared" si="550"/>
        <v/>
      </c>
      <c r="AB146" s="46" t="str">
        <f t="shared" si="551"/>
        <v/>
      </c>
      <c r="AC146" s="46" t="str">
        <f t="shared" si="552"/>
        <v xml:space="preserve"> </v>
      </c>
      <c r="AD146" s="45"/>
      <c r="AE146" s="46">
        <f t="shared" si="553"/>
        <v>0</v>
      </c>
      <c r="AF146" s="46" t="str">
        <f t="shared" si="554"/>
        <v/>
      </c>
      <c r="AG146" s="46" t="str">
        <f t="shared" si="555"/>
        <v/>
      </c>
      <c r="AH146" s="46" t="str">
        <f t="shared" si="556"/>
        <v/>
      </c>
      <c r="AI146" s="46" t="str">
        <f t="shared" si="557"/>
        <v/>
      </c>
      <c r="AJ146" s="46" t="str">
        <f t="shared" si="558"/>
        <v xml:space="preserve"> </v>
      </c>
      <c r="AK146" s="45"/>
      <c r="AL146" s="46" t="str">
        <f t="shared" si="559"/>
        <v/>
      </c>
      <c r="AM146" s="46" t="str">
        <f t="shared" si="560"/>
        <v/>
      </c>
      <c r="AN146" s="46" t="str">
        <f t="shared" si="561"/>
        <v xml:space="preserve"> </v>
      </c>
      <c r="AO146" s="45"/>
      <c r="AP146" s="46" t="str">
        <f t="shared" si="562"/>
        <v/>
      </c>
      <c r="AQ146" s="46" t="str">
        <f t="shared" si="563"/>
        <v/>
      </c>
      <c r="AR146" s="46" t="str">
        <f t="shared" si="564"/>
        <v xml:space="preserve"> </v>
      </c>
      <c r="AS146" s="45"/>
      <c r="AT146" s="46">
        <f t="shared" si="565"/>
        <v>0</v>
      </c>
      <c r="AU146" s="46" t="str">
        <f t="shared" si="566"/>
        <v/>
      </c>
      <c r="AV146" s="46" t="str">
        <f t="shared" si="567"/>
        <v/>
      </c>
      <c r="AW146" s="46" t="str">
        <f t="shared" si="568"/>
        <v/>
      </c>
      <c r="AX146" s="46" t="str">
        <f t="shared" si="569"/>
        <v/>
      </c>
      <c r="AY146" s="46" t="str">
        <f t="shared" si="570"/>
        <v xml:space="preserve"> </v>
      </c>
      <c r="AZ146" s="45"/>
      <c r="BA146" s="46" t="str">
        <f t="shared" si="571"/>
        <v/>
      </c>
      <c r="BB146" s="46" t="str">
        <f t="shared" si="572"/>
        <v/>
      </c>
      <c r="BC146" s="46" t="str">
        <f t="shared" si="573"/>
        <v xml:space="preserve"> </v>
      </c>
      <c r="BD146" s="45"/>
      <c r="BE146" s="46" t="str">
        <f t="shared" si="574"/>
        <v/>
      </c>
      <c r="BF146" s="46" t="str">
        <f t="shared" si="575"/>
        <v/>
      </c>
      <c r="BG146" s="46" t="str">
        <f t="shared" si="576"/>
        <v xml:space="preserve"> </v>
      </c>
      <c r="BH146" s="45"/>
      <c r="BI146" s="46">
        <f t="shared" si="577"/>
        <v>0</v>
      </c>
      <c r="BJ146" s="46" t="str">
        <f t="shared" si="578"/>
        <v/>
      </c>
      <c r="BK146" s="46" t="str">
        <f t="shared" si="579"/>
        <v/>
      </c>
      <c r="BL146" s="46" t="str">
        <f t="shared" si="580"/>
        <v/>
      </c>
      <c r="BM146" s="46" t="str">
        <f t="shared" si="581"/>
        <v/>
      </c>
      <c r="BN146" s="46" t="str">
        <f t="shared" si="582"/>
        <v>zero euro</v>
      </c>
      <c r="BO146" s="45"/>
      <c r="BP146" s="46" t="str">
        <f t="shared" si="583"/>
        <v/>
      </c>
      <c r="BQ146" s="45"/>
      <c r="BR146" s="46" t="str">
        <f t="shared" si="584"/>
        <v/>
      </c>
      <c r="BS146" s="46" t="str">
        <f t="shared" si="585"/>
        <v/>
      </c>
      <c r="BT146" s="46" t="str">
        <f t="shared" si="586"/>
        <v xml:space="preserve"> </v>
      </c>
      <c r="BU146" s="45"/>
      <c r="BV146" s="46">
        <f t="shared" si="587"/>
        <v>0</v>
      </c>
      <c r="BW146" s="46" t="str">
        <f t="shared" si="588"/>
        <v/>
      </c>
      <c r="BX146" s="46" t="str">
        <f t="shared" si="589"/>
        <v/>
      </c>
      <c r="BY146" s="46" t="str">
        <f t="shared" si="590"/>
        <v/>
      </c>
      <c r="BZ146" s="46" t="str">
        <f t="shared" si="591"/>
        <v/>
      </c>
      <c r="CA146" s="46" t="str">
        <f t="shared" si="592"/>
        <v xml:space="preserve"> </v>
      </c>
      <c r="CB146" s="45"/>
      <c r="CC146" s="19" t="str">
        <f t="shared" si="593"/>
        <v xml:space="preserve">       zero euro  </v>
      </c>
      <c r="CD146" s="47" t="e">
        <f>#REF!*H146</f>
        <v>#REF!</v>
      </c>
    </row>
    <row r="147" spans="1:82" ht="45" x14ac:dyDescent="0.2">
      <c r="A147" s="23" t="s">
        <v>337</v>
      </c>
      <c r="B147" s="72">
        <v>2</v>
      </c>
      <c r="C147" s="39">
        <v>2</v>
      </c>
      <c r="D147" s="39">
        <v>1</v>
      </c>
      <c r="E147" s="49">
        <f>IF(G147="","",MAX(E$9:E146)+1)</f>
        <v>109</v>
      </c>
      <c r="F147" s="76" t="s">
        <v>114</v>
      </c>
      <c r="G147" s="75" t="s">
        <v>28</v>
      </c>
      <c r="H147" s="43">
        <v>0</v>
      </c>
      <c r="I147" s="44" t="str">
        <f t="shared" si="535"/>
        <v xml:space="preserve"> 0,00</v>
      </c>
      <c r="J147" s="44" t="str">
        <f t="shared" si="536"/>
        <v>0</v>
      </c>
      <c r="K147" s="44" t="str">
        <f t="shared" si="537"/>
        <v>0</v>
      </c>
      <c r="L147" s="44" t="str">
        <f t="shared" si="538"/>
        <v>0</v>
      </c>
      <c r="M147" s="44" t="str">
        <f t="shared" si="539"/>
        <v>0</v>
      </c>
      <c r="N147" s="44" t="str">
        <f t="shared" si="540"/>
        <v>0</v>
      </c>
      <c r="O147" s="44" t="str">
        <f t="shared" si="541"/>
        <v>0</v>
      </c>
      <c r="P147" s="44" t="str">
        <f t="shared" si="542"/>
        <v>0</v>
      </c>
      <c r="Q147" s="44" t="str">
        <f t="shared" si="543"/>
        <v>0</v>
      </c>
      <c r="R147" s="44" t="str">
        <f t="shared" si="544"/>
        <v>0</v>
      </c>
      <c r="S147" s="44" t="s">
        <v>12</v>
      </c>
      <c r="T147" s="44" t="str">
        <f t="shared" si="545"/>
        <v>0</v>
      </c>
      <c r="U147" s="44" t="str">
        <f t="shared" si="546"/>
        <v>0</v>
      </c>
      <c r="V147" s="45"/>
      <c r="W147" s="46" t="str">
        <f t="shared" si="547"/>
        <v/>
      </c>
      <c r="X147" s="46" t="str">
        <f t="shared" si="548"/>
        <v/>
      </c>
      <c r="Y147" s="46" t="str">
        <f t="shared" si="549"/>
        <v/>
      </c>
      <c r="Z147" s="45"/>
      <c r="AA147" s="46" t="str">
        <f t="shared" si="550"/>
        <v/>
      </c>
      <c r="AB147" s="46" t="str">
        <f t="shared" si="551"/>
        <v/>
      </c>
      <c r="AC147" s="46" t="str">
        <f t="shared" si="552"/>
        <v xml:space="preserve"> </v>
      </c>
      <c r="AD147" s="45"/>
      <c r="AE147" s="46">
        <f t="shared" si="553"/>
        <v>0</v>
      </c>
      <c r="AF147" s="46" t="str">
        <f t="shared" si="554"/>
        <v/>
      </c>
      <c r="AG147" s="46" t="str">
        <f t="shared" si="555"/>
        <v/>
      </c>
      <c r="AH147" s="46" t="str">
        <f t="shared" si="556"/>
        <v/>
      </c>
      <c r="AI147" s="46" t="str">
        <f t="shared" si="557"/>
        <v/>
      </c>
      <c r="AJ147" s="46" t="str">
        <f t="shared" si="558"/>
        <v xml:space="preserve"> </v>
      </c>
      <c r="AK147" s="45"/>
      <c r="AL147" s="46" t="str">
        <f t="shared" si="559"/>
        <v/>
      </c>
      <c r="AM147" s="46" t="str">
        <f t="shared" si="560"/>
        <v/>
      </c>
      <c r="AN147" s="46" t="str">
        <f t="shared" si="561"/>
        <v xml:space="preserve"> </v>
      </c>
      <c r="AO147" s="45"/>
      <c r="AP147" s="46" t="str">
        <f t="shared" si="562"/>
        <v/>
      </c>
      <c r="AQ147" s="46" t="str">
        <f t="shared" si="563"/>
        <v/>
      </c>
      <c r="AR147" s="46" t="str">
        <f t="shared" si="564"/>
        <v xml:space="preserve"> </v>
      </c>
      <c r="AS147" s="45"/>
      <c r="AT147" s="46">
        <f t="shared" si="565"/>
        <v>0</v>
      </c>
      <c r="AU147" s="46" t="str">
        <f t="shared" si="566"/>
        <v/>
      </c>
      <c r="AV147" s="46" t="str">
        <f t="shared" si="567"/>
        <v/>
      </c>
      <c r="AW147" s="46" t="str">
        <f t="shared" si="568"/>
        <v/>
      </c>
      <c r="AX147" s="46" t="str">
        <f t="shared" si="569"/>
        <v/>
      </c>
      <c r="AY147" s="46" t="str">
        <f t="shared" si="570"/>
        <v xml:space="preserve"> </v>
      </c>
      <c r="AZ147" s="45"/>
      <c r="BA147" s="46" t="str">
        <f t="shared" si="571"/>
        <v/>
      </c>
      <c r="BB147" s="46" t="str">
        <f t="shared" si="572"/>
        <v/>
      </c>
      <c r="BC147" s="46" t="str">
        <f t="shared" si="573"/>
        <v xml:space="preserve"> </v>
      </c>
      <c r="BD147" s="45"/>
      <c r="BE147" s="46" t="str">
        <f t="shared" si="574"/>
        <v/>
      </c>
      <c r="BF147" s="46" t="str">
        <f t="shared" si="575"/>
        <v/>
      </c>
      <c r="BG147" s="46" t="str">
        <f t="shared" si="576"/>
        <v xml:space="preserve"> </v>
      </c>
      <c r="BH147" s="45"/>
      <c r="BI147" s="46">
        <f t="shared" si="577"/>
        <v>0</v>
      </c>
      <c r="BJ147" s="46" t="str">
        <f t="shared" si="578"/>
        <v/>
      </c>
      <c r="BK147" s="46" t="str">
        <f t="shared" si="579"/>
        <v/>
      </c>
      <c r="BL147" s="46" t="str">
        <f t="shared" si="580"/>
        <v/>
      </c>
      <c r="BM147" s="46" t="str">
        <f t="shared" si="581"/>
        <v/>
      </c>
      <c r="BN147" s="46" t="str">
        <f t="shared" si="582"/>
        <v>zero euro</v>
      </c>
      <c r="BO147" s="45"/>
      <c r="BP147" s="46" t="str">
        <f t="shared" si="583"/>
        <v/>
      </c>
      <c r="BQ147" s="45"/>
      <c r="BR147" s="46" t="str">
        <f t="shared" si="584"/>
        <v/>
      </c>
      <c r="BS147" s="46" t="str">
        <f t="shared" si="585"/>
        <v/>
      </c>
      <c r="BT147" s="46" t="str">
        <f t="shared" si="586"/>
        <v xml:space="preserve"> </v>
      </c>
      <c r="BU147" s="45"/>
      <c r="BV147" s="46">
        <f t="shared" si="587"/>
        <v>0</v>
      </c>
      <c r="BW147" s="46" t="str">
        <f t="shared" si="588"/>
        <v/>
      </c>
      <c r="BX147" s="46" t="str">
        <f t="shared" si="589"/>
        <v/>
      </c>
      <c r="BY147" s="46" t="str">
        <f t="shared" si="590"/>
        <v/>
      </c>
      <c r="BZ147" s="46" t="str">
        <f t="shared" si="591"/>
        <v/>
      </c>
      <c r="CA147" s="46" t="str">
        <f t="shared" si="592"/>
        <v xml:space="preserve"> </v>
      </c>
      <c r="CB147" s="45"/>
      <c r="CC147" s="19" t="str">
        <f t="shared" si="593"/>
        <v xml:space="preserve">       zero euro  </v>
      </c>
      <c r="CD147" s="47" t="e">
        <f>#REF!*H147</f>
        <v>#REF!</v>
      </c>
    </row>
    <row r="148" spans="1:82" ht="45" x14ac:dyDescent="0.2">
      <c r="A148" s="23" t="s">
        <v>337</v>
      </c>
      <c r="B148" s="72">
        <v>2</v>
      </c>
      <c r="C148" s="39">
        <v>2</v>
      </c>
      <c r="D148" s="39">
        <v>1</v>
      </c>
      <c r="E148" s="49">
        <f>IF(G148="","",MAX(E$9:E147)+1)</f>
        <v>110</v>
      </c>
      <c r="F148" s="76" t="s">
        <v>115</v>
      </c>
      <c r="G148" s="75" t="s">
        <v>28</v>
      </c>
      <c r="H148" s="43">
        <v>0</v>
      </c>
      <c r="I148" s="44" t="str">
        <f t="shared" si="535"/>
        <v xml:space="preserve"> 0,00</v>
      </c>
      <c r="J148" s="44" t="str">
        <f t="shared" si="536"/>
        <v>0</v>
      </c>
      <c r="K148" s="44" t="str">
        <f t="shared" si="537"/>
        <v>0</v>
      </c>
      <c r="L148" s="44" t="str">
        <f t="shared" si="538"/>
        <v>0</v>
      </c>
      <c r="M148" s="44" t="str">
        <f t="shared" si="539"/>
        <v>0</v>
      </c>
      <c r="N148" s="44" t="str">
        <f t="shared" si="540"/>
        <v>0</v>
      </c>
      <c r="O148" s="44" t="str">
        <f t="shared" si="541"/>
        <v>0</v>
      </c>
      <c r="P148" s="44" t="str">
        <f t="shared" si="542"/>
        <v>0</v>
      </c>
      <c r="Q148" s="44" t="str">
        <f t="shared" si="543"/>
        <v>0</v>
      </c>
      <c r="R148" s="44" t="str">
        <f t="shared" si="544"/>
        <v>0</v>
      </c>
      <c r="S148" s="44" t="s">
        <v>12</v>
      </c>
      <c r="T148" s="44" t="str">
        <f t="shared" si="545"/>
        <v>0</v>
      </c>
      <c r="U148" s="44" t="str">
        <f t="shared" si="546"/>
        <v>0</v>
      </c>
      <c r="V148" s="45"/>
      <c r="W148" s="46" t="str">
        <f t="shared" si="547"/>
        <v/>
      </c>
      <c r="X148" s="46" t="str">
        <f t="shared" si="548"/>
        <v/>
      </c>
      <c r="Y148" s="46" t="str">
        <f t="shared" si="549"/>
        <v/>
      </c>
      <c r="Z148" s="45"/>
      <c r="AA148" s="46" t="str">
        <f t="shared" si="550"/>
        <v/>
      </c>
      <c r="AB148" s="46" t="str">
        <f t="shared" si="551"/>
        <v/>
      </c>
      <c r="AC148" s="46" t="str">
        <f t="shared" si="552"/>
        <v xml:space="preserve"> </v>
      </c>
      <c r="AD148" s="45"/>
      <c r="AE148" s="46">
        <f t="shared" si="553"/>
        <v>0</v>
      </c>
      <c r="AF148" s="46" t="str">
        <f t="shared" si="554"/>
        <v/>
      </c>
      <c r="AG148" s="46" t="str">
        <f t="shared" si="555"/>
        <v/>
      </c>
      <c r="AH148" s="46" t="str">
        <f t="shared" si="556"/>
        <v/>
      </c>
      <c r="AI148" s="46" t="str">
        <f t="shared" si="557"/>
        <v/>
      </c>
      <c r="AJ148" s="46" t="str">
        <f t="shared" si="558"/>
        <v xml:space="preserve"> </v>
      </c>
      <c r="AK148" s="45"/>
      <c r="AL148" s="46" t="str">
        <f t="shared" si="559"/>
        <v/>
      </c>
      <c r="AM148" s="46" t="str">
        <f t="shared" si="560"/>
        <v/>
      </c>
      <c r="AN148" s="46" t="str">
        <f t="shared" si="561"/>
        <v xml:space="preserve"> </v>
      </c>
      <c r="AO148" s="45"/>
      <c r="AP148" s="46" t="str">
        <f t="shared" si="562"/>
        <v/>
      </c>
      <c r="AQ148" s="46" t="str">
        <f t="shared" si="563"/>
        <v/>
      </c>
      <c r="AR148" s="46" t="str">
        <f t="shared" si="564"/>
        <v xml:space="preserve"> </v>
      </c>
      <c r="AS148" s="45"/>
      <c r="AT148" s="46">
        <f t="shared" si="565"/>
        <v>0</v>
      </c>
      <c r="AU148" s="46" t="str">
        <f t="shared" si="566"/>
        <v/>
      </c>
      <c r="AV148" s="46" t="str">
        <f t="shared" si="567"/>
        <v/>
      </c>
      <c r="AW148" s="46" t="str">
        <f t="shared" si="568"/>
        <v/>
      </c>
      <c r="AX148" s="46" t="str">
        <f t="shared" si="569"/>
        <v/>
      </c>
      <c r="AY148" s="46" t="str">
        <f t="shared" si="570"/>
        <v xml:space="preserve"> </v>
      </c>
      <c r="AZ148" s="45"/>
      <c r="BA148" s="46" t="str">
        <f t="shared" si="571"/>
        <v/>
      </c>
      <c r="BB148" s="46" t="str">
        <f t="shared" si="572"/>
        <v/>
      </c>
      <c r="BC148" s="46" t="str">
        <f t="shared" si="573"/>
        <v xml:space="preserve"> </v>
      </c>
      <c r="BD148" s="45"/>
      <c r="BE148" s="46" t="str">
        <f t="shared" si="574"/>
        <v/>
      </c>
      <c r="BF148" s="46" t="str">
        <f t="shared" si="575"/>
        <v/>
      </c>
      <c r="BG148" s="46" t="str">
        <f t="shared" si="576"/>
        <v xml:space="preserve"> </v>
      </c>
      <c r="BH148" s="45"/>
      <c r="BI148" s="46">
        <f t="shared" si="577"/>
        <v>0</v>
      </c>
      <c r="BJ148" s="46" t="str">
        <f t="shared" si="578"/>
        <v/>
      </c>
      <c r="BK148" s="46" t="str">
        <f t="shared" si="579"/>
        <v/>
      </c>
      <c r="BL148" s="46" t="str">
        <f t="shared" si="580"/>
        <v/>
      </c>
      <c r="BM148" s="46" t="str">
        <f t="shared" si="581"/>
        <v/>
      </c>
      <c r="BN148" s="46" t="str">
        <f t="shared" si="582"/>
        <v>zero euro</v>
      </c>
      <c r="BO148" s="45"/>
      <c r="BP148" s="46" t="str">
        <f t="shared" si="583"/>
        <v/>
      </c>
      <c r="BQ148" s="45"/>
      <c r="BR148" s="46" t="str">
        <f t="shared" si="584"/>
        <v/>
      </c>
      <c r="BS148" s="46" t="str">
        <f t="shared" si="585"/>
        <v/>
      </c>
      <c r="BT148" s="46" t="str">
        <f t="shared" si="586"/>
        <v xml:space="preserve"> </v>
      </c>
      <c r="BU148" s="45"/>
      <c r="BV148" s="46">
        <f t="shared" si="587"/>
        <v>0</v>
      </c>
      <c r="BW148" s="46" t="str">
        <f t="shared" si="588"/>
        <v/>
      </c>
      <c r="BX148" s="46" t="str">
        <f t="shared" si="589"/>
        <v/>
      </c>
      <c r="BY148" s="46" t="str">
        <f t="shared" si="590"/>
        <v/>
      </c>
      <c r="BZ148" s="46" t="str">
        <f t="shared" si="591"/>
        <v/>
      </c>
      <c r="CA148" s="46" t="str">
        <f t="shared" si="592"/>
        <v xml:space="preserve"> </v>
      </c>
      <c r="CB148" s="45"/>
      <c r="CC148" s="19" t="str">
        <f t="shared" si="593"/>
        <v xml:space="preserve">       zero euro  </v>
      </c>
      <c r="CD148" s="47" t="e">
        <f>#REF!*H148</f>
        <v>#REF!</v>
      </c>
    </row>
    <row r="149" spans="1:82" ht="45" x14ac:dyDescent="0.2">
      <c r="A149" s="23" t="s">
        <v>337</v>
      </c>
      <c r="B149" s="72">
        <v>2</v>
      </c>
      <c r="C149" s="39">
        <v>2</v>
      </c>
      <c r="D149" s="39">
        <v>1</v>
      </c>
      <c r="E149" s="49">
        <f>IF(G149="","",MAX(E$9:E148)+1)</f>
        <v>111</v>
      </c>
      <c r="F149" s="76" t="s">
        <v>116</v>
      </c>
      <c r="G149" s="75" t="s">
        <v>28</v>
      </c>
      <c r="H149" s="43">
        <v>0</v>
      </c>
      <c r="I149" s="44" t="str">
        <f t="shared" si="535"/>
        <v xml:space="preserve"> 0,00</v>
      </c>
      <c r="J149" s="44" t="str">
        <f t="shared" si="536"/>
        <v>0</v>
      </c>
      <c r="K149" s="44" t="str">
        <f t="shared" si="537"/>
        <v>0</v>
      </c>
      <c r="L149" s="44" t="str">
        <f t="shared" si="538"/>
        <v>0</v>
      </c>
      <c r="M149" s="44" t="str">
        <f t="shared" si="539"/>
        <v>0</v>
      </c>
      <c r="N149" s="44" t="str">
        <f t="shared" si="540"/>
        <v>0</v>
      </c>
      <c r="O149" s="44" t="str">
        <f t="shared" si="541"/>
        <v>0</v>
      </c>
      <c r="P149" s="44" t="str">
        <f t="shared" si="542"/>
        <v>0</v>
      </c>
      <c r="Q149" s="44" t="str">
        <f t="shared" si="543"/>
        <v>0</v>
      </c>
      <c r="R149" s="44" t="str">
        <f t="shared" si="544"/>
        <v>0</v>
      </c>
      <c r="S149" s="44" t="s">
        <v>12</v>
      </c>
      <c r="T149" s="44" t="str">
        <f t="shared" si="545"/>
        <v>0</v>
      </c>
      <c r="U149" s="44" t="str">
        <f t="shared" si="546"/>
        <v>0</v>
      </c>
      <c r="V149" s="45"/>
      <c r="W149" s="46" t="str">
        <f t="shared" si="547"/>
        <v/>
      </c>
      <c r="X149" s="46" t="str">
        <f t="shared" si="548"/>
        <v/>
      </c>
      <c r="Y149" s="46" t="str">
        <f t="shared" si="549"/>
        <v/>
      </c>
      <c r="Z149" s="45"/>
      <c r="AA149" s="46" t="str">
        <f t="shared" si="550"/>
        <v/>
      </c>
      <c r="AB149" s="46" t="str">
        <f t="shared" si="551"/>
        <v/>
      </c>
      <c r="AC149" s="46" t="str">
        <f t="shared" si="552"/>
        <v xml:space="preserve"> </v>
      </c>
      <c r="AD149" s="45"/>
      <c r="AE149" s="46">
        <f t="shared" si="553"/>
        <v>0</v>
      </c>
      <c r="AF149" s="46" t="str">
        <f t="shared" si="554"/>
        <v/>
      </c>
      <c r="AG149" s="46" t="str">
        <f t="shared" si="555"/>
        <v/>
      </c>
      <c r="AH149" s="46" t="str">
        <f t="shared" si="556"/>
        <v/>
      </c>
      <c r="AI149" s="46" t="str">
        <f t="shared" si="557"/>
        <v/>
      </c>
      <c r="AJ149" s="46" t="str">
        <f t="shared" si="558"/>
        <v xml:space="preserve"> </v>
      </c>
      <c r="AK149" s="45"/>
      <c r="AL149" s="46" t="str">
        <f t="shared" si="559"/>
        <v/>
      </c>
      <c r="AM149" s="46" t="str">
        <f t="shared" si="560"/>
        <v/>
      </c>
      <c r="AN149" s="46" t="str">
        <f t="shared" si="561"/>
        <v xml:space="preserve"> </v>
      </c>
      <c r="AO149" s="45"/>
      <c r="AP149" s="46" t="str">
        <f t="shared" si="562"/>
        <v/>
      </c>
      <c r="AQ149" s="46" t="str">
        <f t="shared" si="563"/>
        <v/>
      </c>
      <c r="AR149" s="46" t="str">
        <f t="shared" si="564"/>
        <v xml:space="preserve"> </v>
      </c>
      <c r="AS149" s="45"/>
      <c r="AT149" s="46">
        <f t="shared" si="565"/>
        <v>0</v>
      </c>
      <c r="AU149" s="46" t="str">
        <f t="shared" si="566"/>
        <v/>
      </c>
      <c r="AV149" s="46" t="str">
        <f t="shared" si="567"/>
        <v/>
      </c>
      <c r="AW149" s="46" t="str">
        <f t="shared" si="568"/>
        <v/>
      </c>
      <c r="AX149" s="46" t="str">
        <f t="shared" si="569"/>
        <v/>
      </c>
      <c r="AY149" s="46" t="str">
        <f t="shared" si="570"/>
        <v xml:space="preserve"> </v>
      </c>
      <c r="AZ149" s="45"/>
      <c r="BA149" s="46" t="str">
        <f t="shared" si="571"/>
        <v/>
      </c>
      <c r="BB149" s="46" t="str">
        <f t="shared" si="572"/>
        <v/>
      </c>
      <c r="BC149" s="46" t="str">
        <f t="shared" si="573"/>
        <v xml:space="preserve"> </v>
      </c>
      <c r="BD149" s="45"/>
      <c r="BE149" s="46" t="str">
        <f t="shared" si="574"/>
        <v/>
      </c>
      <c r="BF149" s="46" t="str">
        <f t="shared" si="575"/>
        <v/>
      </c>
      <c r="BG149" s="46" t="str">
        <f t="shared" si="576"/>
        <v xml:space="preserve"> </v>
      </c>
      <c r="BH149" s="45"/>
      <c r="BI149" s="46">
        <f t="shared" si="577"/>
        <v>0</v>
      </c>
      <c r="BJ149" s="46" t="str">
        <f t="shared" si="578"/>
        <v/>
      </c>
      <c r="BK149" s="46" t="str">
        <f t="shared" si="579"/>
        <v/>
      </c>
      <c r="BL149" s="46" t="str">
        <f t="shared" si="580"/>
        <v/>
      </c>
      <c r="BM149" s="46" t="str">
        <f t="shared" si="581"/>
        <v/>
      </c>
      <c r="BN149" s="46" t="str">
        <f t="shared" si="582"/>
        <v>zero euro</v>
      </c>
      <c r="BO149" s="45"/>
      <c r="BP149" s="46" t="str">
        <f t="shared" si="583"/>
        <v/>
      </c>
      <c r="BQ149" s="45"/>
      <c r="BR149" s="46" t="str">
        <f t="shared" si="584"/>
        <v/>
      </c>
      <c r="BS149" s="46" t="str">
        <f t="shared" si="585"/>
        <v/>
      </c>
      <c r="BT149" s="46" t="str">
        <f t="shared" si="586"/>
        <v xml:space="preserve"> </v>
      </c>
      <c r="BU149" s="45"/>
      <c r="BV149" s="46">
        <f t="shared" si="587"/>
        <v>0</v>
      </c>
      <c r="BW149" s="46" t="str">
        <f t="shared" si="588"/>
        <v/>
      </c>
      <c r="BX149" s="46" t="str">
        <f t="shared" si="589"/>
        <v/>
      </c>
      <c r="BY149" s="46" t="str">
        <f t="shared" si="590"/>
        <v/>
      </c>
      <c r="BZ149" s="46" t="str">
        <f t="shared" si="591"/>
        <v/>
      </c>
      <c r="CA149" s="46" t="str">
        <f t="shared" si="592"/>
        <v xml:space="preserve"> </v>
      </c>
      <c r="CB149" s="45"/>
      <c r="CC149" s="19" t="str">
        <f t="shared" si="593"/>
        <v xml:space="preserve">       zero euro  </v>
      </c>
      <c r="CD149" s="47" t="e">
        <f>#REF!*H149</f>
        <v>#REF!</v>
      </c>
    </row>
    <row r="150" spans="1:82" ht="15" customHeight="1" x14ac:dyDescent="0.2">
      <c r="A150" s="23" t="s">
        <v>337</v>
      </c>
      <c r="B150" s="70">
        <v>2</v>
      </c>
      <c r="C150" s="34">
        <v>2</v>
      </c>
      <c r="D150" s="34">
        <v>2</v>
      </c>
      <c r="E150" s="35" t="str">
        <f>IF(G150="","",MAX(E$9:E149)+1)</f>
        <v/>
      </c>
      <c r="F150" s="71" t="s">
        <v>117</v>
      </c>
      <c r="G150" s="37"/>
      <c r="H150" s="38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59"/>
      <c r="CD150" s="59"/>
    </row>
    <row r="151" spans="1:82" ht="33.75" x14ac:dyDescent="0.2">
      <c r="A151" s="23" t="s">
        <v>337</v>
      </c>
      <c r="B151" s="72">
        <v>2</v>
      </c>
      <c r="C151" s="39">
        <v>2</v>
      </c>
      <c r="D151" s="39">
        <v>2</v>
      </c>
      <c r="E151" s="49">
        <f>IF(G151="","",MAX(E$9:E150)+1)</f>
        <v>112</v>
      </c>
      <c r="F151" s="76" t="s">
        <v>118</v>
      </c>
      <c r="G151" s="75" t="s">
        <v>28</v>
      </c>
      <c r="H151" s="43">
        <v>0</v>
      </c>
      <c r="I151" s="44" t="str">
        <f t="shared" ref="I151:I154" si="594">IF(H151=INT(H151),CONCATENATE(" ",H151,",00"),IF(INT(H151*10)=H151*10,CONCATENATE(" ",H151,"0"),CONCATENATE(" ",H151)))</f>
        <v xml:space="preserve"> 0,00</v>
      </c>
      <c r="J151" s="44" t="str">
        <f t="shared" ref="J151:J154" si="595">IF(H151&gt;=100000000,MID(RIGHT(I151,12),1,1),"0")</f>
        <v>0</v>
      </c>
      <c r="K151" s="44" t="str">
        <f t="shared" ref="K151:K154" si="596">IF(H151&gt;=10000000,MID(RIGHT(I151,11),1,1),"0")</f>
        <v>0</v>
      </c>
      <c r="L151" s="44" t="str">
        <f t="shared" ref="L151:L154" si="597">IF(H151&gt;=1000000,MID(RIGHT(I151,10),1,1),"0")</f>
        <v>0</v>
      </c>
      <c r="M151" s="44" t="str">
        <f t="shared" ref="M151:M154" si="598">IF(H151&gt;=100000,MID(RIGHT(I151,9),1,1),"0")</f>
        <v>0</v>
      </c>
      <c r="N151" s="44" t="str">
        <f t="shared" ref="N151:N154" si="599">IF(H151&gt;=10000,MID(RIGHT(I151,8),1,1),"0")</f>
        <v>0</v>
      </c>
      <c r="O151" s="44" t="str">
        <f t="shared" ref="O151:O154" si="600">IF(H151&gt;=1000,MID(RIGHT(I151,7),1,1),"0")</f>
        <v>0</v>
      </c>
      <c r="P151" s="44" t="str">
        <f t="shared" ref="P151:P154" si="601">IF(H151&gt;=100,MID(RIGHT(I151,6),1,1),"0")</f>
        <v>0</v>
      </c>
      <c r="Q151" s="44" t="str">
        <f t="shared" ref="Q151:Q154" si="602">IF(H151&gt;=10,MID(RIGHT(I151,5),1,1),"0")</f>
        <v>0</v>
      </c>
      <c r="R151" s="44" t="str">
        <f t="shared" ref="R151:R154" si="603">IF(H151&gt;=0,MID(RIGHT(I151,4),1,1),"0")</f>
        <v>0</v>
      </c>
      <c r="S151" s="44" t="s">
        <v>12</v>
      </c>
      <c r="T151" s="44" t="str">
        <f t="shared" ref="T151:T154" si="604">IF(INT(H151)&lt;&gt;H151,MID(RIGHT(I151,2),1,1),"0")</f>
        <v>0</v>
      </c>
      <c r="U151" s="44" t="str">
        <f t="shared" ref="U151:U154" si="605">IF(INT(H151*10)&lt;&gt;H151*10,RIGHT(I151,1),"0")</f>
        <v>0</v>
      </c>
      <c r="V151" s="45"/>
      <c r="W151" s="46" t="str">
        <f t="shared" ref="W151:W154" si="606">IF(OR(VALUE(J151)=0,VALUE(J151)&gt;5),"",CONCATENATE(IF(VALUE(J151)=1,"",IF(VALUE(J151)=2,"deux ",IF(VALUE(J151)=3,"trois ",IF(VALUE(J151)=4,"quatre ",IF(VALUE(J151)=5,"cinq "))))),"cent"))</f>
        <v/>
      </c>
      <c r="X151" s="46" t="str">
        <f t="shared" ref="X151:X154" si="607">IF(OR(J151="",VALUE(J151)&lt;6),"",CONCATENATE(IF(VALUE(J151)=6,"six ",IF(VALUE(J151)=7,"sept ",IF(VALUE(J151)=8,"huit ",IF(VALUE(J151)=9,"neuf ")))),"cent"))</f>
        <v/>
      </c>
      <c r="Y151" s="46" t="str">
        <f t="shared" ref="Y151:Y154" si="608">CONCATENATE(W151,X151)</f>
        <v/>
      </c>
      <c r="Z151" s="45"/>
      <c r="AA151" s="46" t="str">
        <f t="shared" ref="AA151:AA154" si="609">IF(OR(K151="",VALUE(K151)=0,VALUE(K151)&gt;5,AND(VALUE(AE151)&gt;10,VALUE(AE151)&lt;17)),"",IF(OR(VALUE(AE151)=10,AND(VALUE(AE151)&gt;16,VALUE(AE151)&lt;20)),"dix",IF(VALUE(K151)=2,"vingt",IF(VALUE(K151)=3,"trente",IF(VALUE(K151)=4,"quarante",IF(VALUE(K151)=5,"cinquante"))))))</f>
        <v/>
      </c>
      <c r="AB151" s="46" t="str">
        <f t="shared" ref="AB151:AB154" si="610">IF(OR(K151="",VALUE(K151)&lt;6),"",IF(AND(VALUE(K151)=7,OR(VALUE(L151)=0,AE151&gt;76)),"soixante dix",IF(OR(VALUE(K151)=6,VALUE(K151)=7),"soixante",IF(AND(VALUE(K151)=9,OR(VALUE(L151)=0,VALUE(AE151)&gt;96)),"quatre vingt dix",IF(OR(VALUE(K151)=8,VALUE(K151)=9),"quatre vingt")))))</f>
        <v/>
      </c>
      <c r="AC151" s="46" t="str">
        <f t="shared" ref="AC151:AC154" si="611">CONCATENATE(" ",AA151,AB151,IF(OR(VALUE(L151)&lt;&gt;1,VALUE(K151)=0,VALUE(K151)=1,VALUE(K151)=8,VALUE(K151)=9),""," et"))</f>
        <v xml:space="preserve"> </v>
      </c>
      <c r="AD151" s="45"/>
      <c r="AE151" s="46">
        <f t="shared" ref="AE151:AE154" si="612">VALUE(CONCATENATE(K151,L151))</f>
        <v>0</v>
      </c>
      <c r="AF151" s="46" t="str">
        <f t="shared" ref="AF151:AF154" si="613">IF(OR(VALUE(L151)=0,AE151="",VALUE(L151)&gt;5,AND(VALUE(AE151)&gt;5,VALUE(AE151)&lt;16),AND(VALUE(AE151)&gt;65,VALUE(AE151)&lt;76),AND(VALUE(AE151)&gt;85,VALUE(AE151)&lt;96)),"",CONCATENATE(IF(VALUE(L151)=1,"un",IF(VALUE(L151)=2,"deux",IF(VALUE(L151)=3,"trois",IF(VALUE(L151)=4,"quatre",IF(VALUE(L151)=5,"cinq")))))," million"))</f>
        <v/>
      </c>
      <c r="AG151" s="46" t="str">
        <f t="shared" ref="AG151:AG154" si="614">IF(OR(AE151="",VALUE(L151)&lt;6,AND(VALUE(AE151)&gt;10,VALUE(AE151)&lt;17),AE151=76,AE151=96),"",CONCATENATE(IF(VALUE(L151)=6,"six",IF(VALUE(L151)=7,"sept",IF(VALUE(L151)=8,"huit",IF(VALUE(L151)=9,"neuf",IF(VALUE(AE151)=10,"dix")))))," million"))</f>
        <v/>
      </c>
      <c r="AH151" s="46" t="str">
        <f t="shared" ref="AH151:AH154" si="615">IF(OR(AE151="",VALUE(AE151)&lt;11,AND(VALUE(AE151)&gt;15,VALUE(AE151)&lt;71),AND(VALUE(AE151)&gt;75,VALUE(AE151)&lt;91),VALUE(AE151)&gt;95),"",CONCATENATE(IF(OR(VALUE(AE151)=91,VALUE(AE151)=71,VALUE(AE151)=11),"onze",IF(OR(VALUE(AE151)=92,VALUE(AE151)=72,VALUE(AE151)=12),"douze",IF(OR(VALUE(AE151)=93,VALUE(AE151)=73,VALUE(AE151)=13),"treize",IF(OR(AE151=94,AE151=74,AE151=14),"quatorze",IF(OR(AE151=95,AE151=75,AE151=15),"quinze")))))," million"))</f>
        <v/>
      </c>
      <c r="AI151" s="46" t="str">
        <f t="shared" ref="AI151:AI154" si="616">IF(OR(AE151=16,AE151=76,AE151=96),"seize million","")</f>
        <v/>
      </c>
      <c r="AJ151" s="46" t="str">
        <f t="shared" ref="AJ151:AJ154" si="617">CONCATENATE(" ",AF151,AG151,AH151,AI151,IF(VALUE(CONCATENATE(J151,K151,L151))=0,"",IF(VALUE(L151)=0,"million","")),IF(AND(VALUE(CONCATENATE(J151,K151,L151))&gt;1,VALUE(CONCATENATE(M151,N151,O151,P151,Q151,R151))=0),"s",""))</f>
        <v xml:space="preserve"> </v>
      </c>
      <c r="AK151" s="45"/>
      <c r="AL151" s="46" t="str">
        <f t="shared" ref="AL151:AL154" si="618">IF(OR(VALUE(M151)=0,VALUE(M151)&gt;5),"",CONCATENATE(IF(VALUE(M151)=1,"",IF(VALUE(M151)=2,"deux ",IF(VALUE(M151)=3,"trois ",IF(VALUE(M151)=4,"quatre ",IF(VALUE(M151)=5,"cinq "))))),"cent"))</f>
        <v/>
      </c>
      <c r="AM151" s="46" t="str">
        <f t="shared" ref="AM151:AM154" si="619">IF(OR(M151="",VALUE(M151)&lt;6),"",CONCATENATE(IF(VALUE(M151)=6,"six ",IF(VALUE(M151)=7,"sept ",IF(VALUE(M151)=8,"huit ",IF(VALUE(M151)=9,"neuf ")))),"cent"))</f>
        <v/>
      </c>
      <c r="AN151" s="46" t="str">
        <f t="shared" ref="AN151:AN154" si="620">CONCATENATE(" ",AL151,AM151)</f>
        <v xml:space="preserve"> </v>
      </c>
      <c r="AO151" s="45"/>
      <c r="AP151" s="46" t="str">
        <f t="shared" ref="AP151:AP154" si="621">IF(OR(N151="",VALUE(N151)=0,VALUE(N151)&gt;5,AND(VALUE(AT151)&gt;10,VALUE(AT151)&lt;17)),"",IF(OR(VALUE(AT151)=10,AND(VALUE(AT151)&gt;16,VALUE(AT151)&lt;20)),"dix",IF(VALUE(N151)=2,"vingt",IF(VALUE(N151)=3,"trente",IF(VALUE(N151)=4,"quarante",IF(VALUE(N151)=5,"cinquante"))))))</f>
        <v/>
      </c>
      <c r="AQ151" s="46" t="str">
        <f t="shared" ref="AQ151:AQ154" si="622">IF(OR(N151="",VALUE(N151)&lt;6),"",IF(AND(VALUE(N151)=7,OR(VALUE(O151)=0,AT151&gt;76)),"soixante dix",IF(OR(VALUE(N151)=6,VALUE(N151)=7),"soixante",IF(AND(VALUE(N151)=9,OR(VALUE(O151)=0,VALUE(AT151)&gt;96)),"quatre vingt dix",IF(OR(VALUE(N151)=8,VALUE(N151)=9),"quatre vingt")))))</f>
        <v/>
      </c>
      <c r="AR151" s="46" t="str">
        <f t="shared" ref="AR151:AR154" si="623">CONCATENATE(" ",AP151,AQ151,IF(OR(VALUE(O151)&lt;&gt;1,VALUE(N151)=0,VALUE(N151)=1,VALUE(N151)=8,VALUE(N151)=9),""," et"))</f>
        <v xml:space="preserve"> </v>
      </c>
      <c r="AS151" s="45"/>
      <c r="AT151" s="46">
        <f t="shared" ref="AT151:AT154" si="624">VALUE(CONCATENATE(N151,O151))</f>
        <v>0</v>
      </c>
      <c r="AU151" s="46" t="str">
        <f t="shared" ref="AU151:AU154" si="625">IF(OR(VALUE(O151)=0,AT151="",VALUE(O151)&gt;5,AND(VALUE(AT151)&gt;5,VALUE(AT151)&lt;16),AND(VALUE(AT151)&gt;65,VALUE(AT151)&lt;76),AND(VALUE(AT151)&gt;85,VALUE(AT151)&lt;96)),"",CONCATENATE(IF(VALUE(O151)=1,"un",IF(VALUE(O151)=2,"deux",IF(VALUE(O151)=3,"trois",IF(VALUE(O151)=4,"quatre",IF(VALUE(O151)=5,"cinq")))))," mille"))</f>
        <v/>
      </c>
      <c r="AV151" s="46" t="str">
        <f t="shared" ref="AV151:AV154" si="626">IF(OR(AT151="",VALUE(O151)&lt;6,AND(VALUE(AT151)&gt;10,VALUE(AT151)&lt;17),AT151=76,AT151=96),"",CONCATENATE(IF(VALUE(O151)=6,"six",IF(VALUE(O151)=7,"sept",IF(VALUE(O151)=8,"huit",IF(VALUE(O151)=9,"neuf",IF(VALUE(AT151)=10,"dix")))))," mille"))</f>
        <v/>
      </c>
      <c r="AW151" s="46" t="str">
        <f t="shared" ref="AW151:AW154" si="627">IF(OR(AT151="",VALUE(AT151)&lt;11,AND(VALUE(AT151)&gt;15,VALUE(AT151)&lt;71),AND(VALUE(AT151)&gt;75,VALUE(AT151)&lt;91),VALUE(AT151)&gt;95),"",CONCATENATE(IF(OR(VALUE(AT151)=91,VALUE(AT151)=71,VALUE(AT151)=11),"onze",IF(OR(VALUE(AT151)=92,VALUE(AT151)=72,VALUE(AT151)=12),"douze",IF(OR(VALUE(AT151)=93,VALUE(AT151)=73,VALUE(AT151)=13),"treize",IF(OR(AT151=94,AT151=74,AT151=14),"quatorze",IF(OR(AT151=95,AT151=75,AT151=15),"quinze")))))," mille"))</f>
        <v/>
      </c>
      <c r="AX151" s="46" t="str">
        <f t="shared" ref="AX151:AX154" si="628">IF(OR(AT151=16,AT151=76,AT151=96),"seize mille","")</f>
        <v/>
      </c>
      <c r="AY151" s="46" t="str">
        <f t="shared" ref="AY151:AY154" si="629">IF(AND(AU151="un mille",H151&lt;10000)," mille",CONCATENATE(" ",AU151,AV151,AW151,AX151,IF(VALUE(CONCATENATE(M151,N151,O151))=0,"",IF(VALUE(O151)=0," mille","")),IF(AND(VALUE(CONCATENATE(M151,N151,O151))&gt;1,VALUE(CONCATENATE(P151,Q151,R151))=0),"s","")))</f>
        <v xml:space="preserve"> </v>
      </c>
      <c r="AZ151" s="45"/>
      <c r="BA151" s="46" t="str">
        <f t="shared" ref="BA151:BA154" si="630">IF(OR(VALUE(P151)=0,VALUE(P151)&gt;5),"",CONCATENATE(IF(VALUE(P151)=1,"",IF(VALUE(P151)=2,"deux ",IF(VALUE(P151)=3,"trois ",IF(VALUE(P151)=4,"quatre ",IF(VALUE(P151)=5,"cinq "))))),"cent"))</f>
        <v/>
      </c>
      <c r="BB151" s="46" t="str">
        <f t="shared" ref="BB151:BB154" si="631">IF(OR(P151="",VALUE(P151)&lt;6),"",CONCATENATE(IF(VALUE(P151)=6,"six ",IF(VALUE(P151)=7,"sept ",IF(VALUE(P151)=8,"huit ",IF(VALUE(P151)=9,"neuf ")))),"cent"))</f>
        <v/>
      </c>
      <c r="BC151" s="46" t="str">
        <f t="shared" ref="BC151:BC154" si="632">CONCATENATE(" ",BA151,BB151)</f>
        <v xml:space="preserve"> </v>
      </c>
      <c r="BD151" s="45"/>
      <c r="BE151" s="46" t="str">
        <f t="shared" ref="BE151:BE154" si="633">IF(OR(Q151="",VALUE(Q151)=0,VALUE(Q151)&gt;5,AND(VALUE(BI151)&gt;10,VALUE(BI151)&lt;17)),"",IF(OR(VALUE(BI151)=10,AND(VALUE(BI151)&gt;16,VALUE(BI151)&lt;20)),"dix",IF(VALUE(Q151)=2,"vingt",IF(VALUE(Q151)=3,"trente",IF(VALUE(Q151)=4,"quarante",IF(VALUE(Q151)=5,"cinquante"))))))</f>
        <v/>
      </c>
      <c r="BF151" s="46" t="str">
        <f t="shared" ref="BF151:BF154" si="634">IF(OR(Q151="",VALUE(Q151)&lt;6),"",IF(AND(VALUE(Q151)=7,OR(VALUE(R151)=0,BI151&gt;76)),"soixante dix",IF(OR(VALUE(Q151)=6,VALUE(Q151)=7),"soixante",IF(AND(VALUE(Q151)=9,OR(VALUE(R151)=0,VALUE(BI151)&gt;96)),"quatre vingt dix",IF(OR(VALUE(Q151)=8,VALUE(Q151)=9),"quatre vingt")))))</f>
        <v/>
      </c>
      <c r="BG151" s="46" t="str">
        <f t="shared" ref="BG151:BG154" si="635">CONCATENATE(" ",BE151,BF151,IF(OR(VALUE(R151)&lt;&gt;1,VALUE(Q151)=0,VALUE(Q151)=1,VALUE(Q151)=8,VALUE(Q151)=9),""," et"))</f>
        <v xml:space="preserve"> </v>
      </c>
      <c r="BH151" s="45"/>
      <c r="BI151" s="46">
        <f t="shared" ref="BI151:BI154" si="636">VALUE(CONCATENATE(Q151,R151))</f>
        <v>0</v>
      </c>
      <c r="BJ151" s="46" t="str">
        <f t="shared" ref="BJ151:BJ154" si="637">IF(OR(VALUE(R151)=0,BI151="",VALUE(R151)&gt;5,AND(VALUE(BI151)&gt;5,VALUE(BI151)&lt;16),AND(VALUE(BI151)&gt;65,VALUE(BI151)&lt;76),AND(VALUE(BI151)&gt;85,VALUE(BI151)&lt;96)),"",CONCATENATE(IF(VALUE(R151)=1,"un",IF(VALUE(R151)=2,"deux",IF(VALUE(R151)=3,"trois",IF(VALUE(R151)=4,"quatre",IF(VALUE(R151)=5,"cinq")))))," euro"))</f>
        <v/>
      </c>
      <c r="BK151" s="46" t="str">
        <f t="shared" ref="BK151:BK154" si="638">IF(OR(BI151="",VALUE(R151)&lt;6,AND(VALUE(BI151)&gt;10,VALUE(BI151)&lt;17),BI151=76,BI151=96),"",CONCATENATE(IF(VALUE(R151)=6,"six",IF(VALUE(R151)=7,"sept",IF(VALUE(R151)=8,"huit",IF(VALUE(R151)=9,"neuf",IF(VALUE(BI151)=10,"dix")))))," euro"))</f>
        <v/>
      </c>
      <c r="BL151" s="46" t="str">
        <f t="shared" ref="BL151:BL154" si="639">IF(OR(BI151="",VALUE(BI151)&lt;11,AND(VALUE(BI151)&gt;15,VALUE(BI151)&lt;71),AND(VALUE(BI151)&gt;75,VALUE(BI151)&lt;91),VALUE(BI151)&gt;95),"",CONCATENATE(IF(OR(VALUE(BI151)=91,VALUE(BI151)=71,VALUE(BI151)=11),"onze",IF(OR(VALUE(BI151)=92,VALUE(BI151)=72,VALUE(BI151)=12),"douze",IF(OR(VALUE(BI151)=93,VALUE(BI151)=73,VALUE(BI151)=13),"treize",IF(OR(BI151=94,BI151=74,BI151=14),"quatorze",IF(OR(BI151=95,BI151=75,BI151=15),"quinze")))))," euro"))</f>
        <v/>
      </c>
      <c r="BM151" s="46" t="str">
        <f t="shared" ref="BM151:BM154" si="640">IF(OR(BI151=16,BI151=76,BI151=96),"seize euro","")</f>
        <v/>
      </c>
      <c r="BN151" s="46" t="str">
        <f t="shared" ref="BN151:BN154" si="641">IF(VALUE(CONCATENATE(J151,K151,L151,M151,N151,O151,P151,Q151,R151))=0,"zero euro",CONCATENATE(" ",BJ151,BK151,BL151,BM151,IF(VALUE(CONCATENATE(M151,N151,O151,P151,Q151,R151))=0," d'",""),IF(OR(VALUE(R151)=0,VALUE(CONCATENATE(P151,Q151,R151))=0)," euro",""),IF(VALUE(CONCATENATE(J151,K151,L151,M151,N151,O151,P151,Q151,R151))&gt;1,"s","")))</f>
        <v>zero euro</v>
      </c>
      <c r="BO151" s="45"/>
      <c r="BP151" s="46" t="str">
        <f t="shared" ref="BP151:BP154" si="642">IF(VALUE(CONCATENATE(T151,U151))=0,""," virgule")</f>
        <v/>
      </c>
      <c r="BQ151" s="45"/>
      <c r="BR151" s="46" t="str">
        <f t="shared" ref="BR151:BR154" si="643">IF(OR(T151="",VALUE(T151)=0,VALUE(T151)&gt;5,AND(VALUE(BV151)&gt;10,VALUE(BV151)&lt;17)),"",IF(OR(VALUE(BV151)=10,AND(VALUE(BV151)&gt;16,VALUE(BV151)&lt;20)),"dix",IF(VALUE(T151)=2,"vingt",IF(VALUE(T151)=3,"trente",IF(VALUE(T151)=4,"quarante",IF(VALUE(T151)=5,"cinquante"))))))</f>
        <v/>
      </c>
      <c r="BS151" s="46" t="str">
        <f t="shared" ref="BS151:BS154" si="644">IF(OR(T151="",VALUE(T151)&lt;6),"",IF(AND(VALUE(T151)=7,OR(VALUE(U151)=0,BV151&gt;76)),"soixante dix",IF(OR(VALUE(T151)=6,VALUE(T151)=7),"soixante",IF(AND(VALUE(T151)=9,OR(VALUE(U151)=0,VALUE(BV151)&gt;96)),"quatre vingt dix",IF(OR(VALUE(T151)=8,VALUE(T151)=9),"quatre vingt")))))</f>
        <v/>
      </c>
      <c r="BT151" s="46" t="str">
        <f t="shared" ref="BT151:BT154" si="645">CONCATENATE(" ",BR151,BS151,IF(OR(VALUE(U151)&lt;&gt;1,VALUE(T151)=0,VALUE(T151)=1,VALUE(T151)=8,VALUE(T151)=9),""," et"))</f>
        <v xml:space="preserve"> </v>
      </c>
      <c r="BU151" s="45"/>
      <c r="BV151" s="46">
        <f t="shared" ref="BV151:BV154" si="646">VALUE(CONCATENATE(T151,U151))</f>
        <v>0</v>
      </c>
      <c r="BW151" s="46" t="str">
        <f t="shared" ref="BW151:BW154" si="647">IF(OR(VALUE(U151)=0,BV151="",VALUE(U151)&gt;5,AND(VALUE(BV151)&gt;5,VALUE(BV151)&lt;16),AND(VALUE(BV151)&gt;65,VALUE(BV151)&lt;76),AND(VALUE(BV151)&gt;85,VALUE(BV151)&lt;96)),"",CONCATENATE(IF(VALUE(U151)=1,"un",IF(VALUE(U151)=2,"deux",IF(VALUE(U151)=3,"trois",IF(VALUE(U151)=4,"quatre",IF(VALUE(U151)=5,"cinq")))))," centime"))</f>
        <v/>
      </c>
      <c r="BX151" s="46" t="str">
        <f t="shared" ref="BX151:BX154" si="648">IF(OR(BV151="",VALUE(U151)&lt;6,AND(VALUE(BV151)&gt;10,VALUE(BV151)&lt;17),BV151=76,BV151=96),"",CONCATENATE(IF(VALUE(U151)=6,"six",IF(VALUE(U151)=7,"sept",IF(VALUE(U151)=8,"huit",IF(VALUE(U151)=9,"neuf",IF(VALUE(BV151)=10,"dix")))))," centime"))</f>
        <v/>
      </c>
      <c r="BY151" s="46" t="str">
        <f t="shared" ref="BY151:BY154" si="649">IF(OR(BV151="",VALUE(BV151)&lt;11,AND(VALUE(BV151)&gt;15,VALUE(BV151)&lt;71),AND(VALUE(BV151)&gt;75,VALUE(BV151)&lt;91),VALUE(BV151)&gt;95),"",CONCATENATE(IF(OR(VALUE(BV151)=91,VALUE(BV151)=71,VALUE(BV151)=11),"onze",IF(OR(VALUE(BV151)=92,VALUE(BV151)=72,VALUE(BV151)=12),"douze",IF(OR(VALUE(BV151)=93,VALUE(BV151)=73,VALUE(BV151)=13),"treize",IF(OR(BV151=94,BV151=74,BV151=14),"quatorze",IF(OR(BV151=95,BV151=75,BV151=15),"quinze")))))," centime"))</f>
        <v/>
      </c>
      <c r="BZ151" s="46" t="str">
        <f t="shared" ref="BZ151:BZ154" si="650">IF(OR(BV151=16,BV151=76,BV151=96),"seize centime","")</f>
        <v/>
      </c>
      <c r="CA151" s="46" t="str">
        <f t="shared" ref="CA151:CA154" si="651">CONCATENATE(" ",BW151,BX151,BY151,BZ151,IF(AND(VALUE(RIGHT(I151,2))&lt;&gt;0,VALUE(RIGHT(I151,1))=0),"centime",""),IF(VALUE(CONCATENATE(T151,U151))&gt;1,"s",""))</f>
        <v xml:space="preserve"> </v>
      </c>
      <c r="CB151" s="45"/>
      <c r="CC151" s="19" t="str">
        <f t="shared" ref="CC151:CC154" si="652">CONCATENATE(Y151,AC151,AJ151,AN151,AR151,AY151,BC151,BG151,BN151,BP151,BT151,CA151)</f>
        <v xml:space="preserve">       zero euro  </v>
      </c>
      <c r="CD151" s="47" t="e">
        <f>#REF!*H151</f>
        <v>#REF!</v>
      </c>
    </row>
    <row r="152" spans="1:82" ht="45" x14ac:dyDescent="0.2">
      <c r="A152" s="23" t="s">
        <v>337</v>
      </c>
      <c r="B152" s="72">
        <v>2</v>
      </c>
      <c r="C152" s="39">
        <v>2</v>
      </c>
      <c r="D152" s="39">
        <v>2</v>
      </c>
      <c r="E152" s="49">
        <f>IF(G152="","",MAX(E$9:E151)+1)</f>
        <v>113</v>
      </c>
      <c r="F152" s="76" t="s">
        <v>119</v>
      </c>
      <c r="G152" s="75" t="s">
        <v>28</v>
      </c>
      <c r="H152" s="43">
        <v>0</v>
      </c>
      <c r="I152" s="44" t="str">
        <f t="shared" si="594"/>
        <v xml:space="preserve"> 0,00</v>
      </c>
      <c r="J152" s="44" t="str">
        <f t="shared" si="595"/>
        <v>0</v>
      </c>
      <c r="K152" s="44" t="str">
        <f t="shared" si="596"/>
        <v>0</v>
      </c>
      <c r="L152" s="44" t="str">
        <f t="shared" si="597"/>
        <v>0</v>
      </c>
      <c r="M152" s="44" t="str">
        <f t="shared" si="598"/>
        <v>0</v>
      </c>
      <c r="N152" s="44" t="str">
        <f t="shared" si="599"/>
        <v>0</v>
      </c>
      <c r="O152" s="44" t="str">
        <f t="shared" si="600"/>
        <v>0</v>
      </c>
      <c r="P152" s="44" t="str">
        <f t="shared" si="601"/>
        <v>0</v>
      </c>
      <c r="Q152" s="44" t="str">
        <f t="shared" si="602"/>
        <v>0</v>
      </c>
      <c r="R152" s="44" t="str">
        <f t="shared" si="603"/>
        <v>0</v>
      </c>
      <c r="S152" s="44" t="s">
        <v>12</v>
      </c>
      <c r="T152" s="44" t="str">
        <f t="shared" si="604"/>
        <v>0</v>
      </c>
      <c r="U152" s="44" t="str">
        <f t="shared" si="605"/>
        <v>0</v>
      </c>
      <c r="V152" s="45"/>
      <c r="W152" s="46" t="str">
        <f t="shared" si="606"/>
        <v/>
      </c>
      <c r="X152" s="46" t="str">
        <f t="shared" si="607"/>
        <v/>
      </c>
      <c r="Y152" s="46" t="str">
        <f t="shared" si="608"/>
        <v/>
      </c>
      <c r="Z152" s="45"/>
      <c r="AA152" s="46" t="str">
        <f t="shared" si="609"/>
        <v/>
      </c>
      <c r="AB152" s="46" t="str">
        <f t="shared" si="610"/>
        <v/>
      </c>
      <c r="AC152" s="46" t="str">
        <f t="shared" si="611"/>
        <v xml:space="preserve"> </v>
      </c>
      <c r="AD152" s="45"/>
      <c r="AE152" s="46">
        <f t="shared" si="612"/>
        <v>0</v>
      </c>
      <c r="AF152" s="46" t="str">
        <f t="shared" si="613"/>
        <v/>
      </c>
      <c r="AG152" s="46" t="str">
        <f t="shared" si="614"/>
        <v/>
      </c>
      <c r="AH152" s="46" t="str">
        <f t="shared" si="615"/>
        <v/>
      </c>
      <c r="AI152" s="46" t="str">
        <f t="shared" si="616"/>
        <v/>
      </c>
      <c r="AJ152" s="46" t="str">
        <f t="shared" si="617"/>
        <v xml:space="preserve"> </v>
      </c>
      <c r="AK152" s="45"/>
      <c r="AL152" s="46" t="str">
        <f t="shared" si="618"/>
        <v/>
      </c>
      <c r="AM152" s="46" t="str">
        <f t="shared" si="619"/>
        <v/>
      </c>
      <c r="AN152" s="46" t="str">
        <f t="shared" si="620"/>
        <v xml:space="preserve"> </v>
      </c>
      <c r="AO152" s="45"/>
      <c r="AP152" s="46" t="str">
        <f t="shared" si="621"/>
        <v/>
      </c>
      <c r="AQ152" s="46" t="str">
        <f t="shared" si="622"/>
        <v/>
      </c>
      <c r="AR152" s="46" t="str">
        <f t="shared" si="623"/>
        <v xml:space="preserve"> </v>
      </c>
      <c r="AS152" s="45"/>
      <c r="AT152" s="46">
        <f t="shared" si="624"/>
        <v>0</v>
      </c>
      <c r="AU152" s="46" t="str">
        <f t="shared" si="625"/>
        <v/>
      </c>
      <c r="AV152" s="46" t="str">
        <f t="shared" si="626"/>
        <v/>
      </c>
      <c r="AW152" s="46" t="str">
        <f t="shared" si="627"/>
        <v/>
      </c>
      <c r="AX152" s="46" t="str">
        <f t="shared" si="628"/>
        <v/>
      </c>
      <c r="AY152" s="46" t="str">
        <f t="shared" si="629"/>
        <v xml:space="preserve"> </v>
      </c>
      <c r="AZ152" s="45"/>
      <c r="BA152" s="46" t="str">
        <f t="shared" si="630"/>
        <v/>
      </c>
      <c r="BB152" s="46" t="str">
        <f t="shared" si="631"/>
        <v/>
      </c>
      <c r="BC152" s="46" t="str">
        <f t="shared" si="632"/>
        <v xml:space="preserve"> </v>
      </c>
      <c r="BD152" s="45"/>
      <c r="BE152" s="46" t="str">
        <f t="shared" si="633"/>
        <v/>
      </c>
      <c r="BF152" s="46" t="str">
        <f t="shared" si="634"/>
        <v/>
      </c>
      <c r="BG152" s="46" t="str">
        <f t="shared" si="635"/>
        <v xml:space="preserve"> </v>
      </c>
      <c r="BH152" s="45"/>
      <c r="BI152" s="46">
        <f t="shared" si="636"/>
        <v>0</v>
      </c>
      <c r="BJ152" s="46" t="str">
        <f t="shared" si="637"/>
        <v/>
      </c>
      <c r="BK152" s="46" t="str">
        <f t="shared" si="638"/>
        <v/>
      </c>
      <c r="BL152" s="46" t="str">
        <f t="shared" si="639"/>
        <v/>
      </c>
      <c r="BM152" s="46" t="str">
        <f t="shared" si="640"/>
        <v/>
      </c>
      <c r="BN152" s="46" t="str">
        <f t="shared" si="641"/>
        <v>zero euro</v>
      </c>
      <c r="BO152" s="45"/>
      <c r="BP152" s="46" t="str">
        <f t="shared" si="642"/>
        <v/>
      </c>
      <c r="BQ152" s="45"/>
      <c r="BR152" s="46" t="str">
        <f t="shared" si="643"/>
        <v/>
      </c>
      <c r="BS152" s="46" t="str">
        <f t="shared" si="644"/>
        <v/>
      </c>
      <c r="BT152" s="46" t="str">
        <f t="shared" si="645"/>
        <v xml:space="preserve"> </v>
      </c>
      <c r="BU152" s="45"/>
      <c r="BV152" s="46">
        <f t="shared" si="646"/>
        <v>0</v>
      </c>
      <c r="BW152" s="46" t="str">
        <f t="shared" si="647"/>
        <v/>
      </c>
      <c r="BX152" s="46" t="str">
        <f t="shared" si="648"/>
        <v/>
      </c>
      <c r="BY152" s="46" t="str">
        <f t="shared" si="649"/>
        <v/>
      </c>
      <c r="BZ152" s="46" t="str">
        <f t="shared" si="650"/>
        <v/>
      </c>
      <c r="CA152" s="46" t="str">
        <f t="shared" si="651"/>
        <v xml:space="preserve"> </v>
      </c>
      <c r="CB152" s="45"/>
      <c r="CC152" s="19" t="str">
        <f t="shared" si="652"/>
        <v xml:space="preserve">       zero euro  </v>
      </c>
      <c r="CD152" s="47" t="e">
        <f>#REF!*H152</f>
        <v>#REF!</v>
      </c>
    </row>
    <row r="153" spans="1:82" ht="45" x14ac:dyDescent="0.2">
      <c r="A153" s="23" t="s">
        <v>337</v>
      </c>
      <c r="B153" s="72">
        <v>2</v>
      </c>
      <c r="C153" s="39">
        <v>2</v>
      </c>
      <c r="D153" s="39">
        <v>2</v>
      </c>
      <c r="E153" s="49">
        <f>IF(G153="","",MAX(E$9:E152)+1)</f>
        <v>114</v>
      </c>
      <c r="F153" s="76" t="s">
        <v>120</v>
      </c>
      <c r="G153" s="75" t="s">
        <v>28</v>
      </c>
      <c r="H153" s="43">
        <v>0</v>
      </c>
      <c r="I153" s="44" t="str">
        <f t="shared" si="594"/>
        <v xml:space="preserve"> 0,00</v>
      </c>
      <c r="J153" s="44" t="str">
        <f t="shared" si="595"/>
        <v>0</v>
      </c>
      <c r="K153" s="44" t="str">
        <f t="shared" si="596"/>
        <v>0</v>
      </c>
      <c r="L153" s="44" t="str">
        <f t="shared" si="597"/>
        <v>0</v>
      </c>
      <c r="M153" s="44" t="str">
        <f t="shared" si="598"/>
        <v>0</v>
      </c>
      <c r="N153" s="44" t="str">
        <f t="shared" si="599"/>
        <v>0</v>
      </c>
      <c r="O153" s="44" t="str">
        <f t="shared" si="600"/>
        <v>0</v>
      </c>
      <c r="P153" s="44" t="str">
        <f t="shared" si="601"/>
        <v>0</v>
      </c>
      <c r="Q153" s="44" t="str">
        <f t="shared" si="602"/>
        <v>0</v>
      </c>
      <c r="R153" s="44" t="str">
        <f t="shared" si="603"/>
        <v>0</v>
      </c>
      <c r="S153" s="44" t="s">
        <v>12</v>
      </c>
      <c r="T153" s="44" t="str">
        <f t="shared" si="604"/>
        <v>0</v>
      </c>
      <c r="U153" s="44" t="str">
        <f t="shared" si="605"/>
        <v>0</v>
      </c>
      <c r="V153" s="45"/>
      <c r="W153" s="46" t="str">
        <f t="shared" si="606"/>
        <v/>
      </c>
      <c r="X153" s="46" t="str">
        <f t="shared" si="607"/>
        <v/>
      </c>
      <c r="Y153" s="46" t="str">
        <f t="shared" si="608"/>
        <v/>
      </c>
      <c r="Z153" s="45"/>
      <c r="AA153" s="46" t="str">
        <f t="shared" si="609"/>
        <v/>
      </c>
      <c r="AB153" s="46" t="str">
        <f t="shared" si="610"/>
        <v/>
      </c>
      <c r="AC153" s="46" t="str">
        <f t="shared" si="611"/>
        <v xml:space="preserve"> </v>
      </c>
      <c r="AD153" s="45"/>
      <c r="AE153" s="46">
        <f t="shared" si="612"/>
        <v>0</v>
      </c>
      <c r="AF153" s="46" t="str">
        <f t="shared" si="613"/>
        <v/>
      </c>
      <c r="AG153" s="46" t="str">
        <f t="shared" si="614"/>
        <v/>
      </c>
      <c r="AH153" s="46" t="str">
        <f t="shared" si="615"/>
        <v/>
      </c>
      <c r="AI153" s="46" t="str">
        <f t="shared" si="616"/>
        <v/>
      </c>
      <c r="AJ153" s="46" t="str">
        <f t="shared" si="617"/>
        <v xml:space="preserve"> </v>
      </c>
      <c r="AK153" s="45"/>
      <c r="AL153" s="46" t="str">
        <f t="shared" si="618"/>
        <v/>
      </c>
      <c r="AM153" s="46" t="str">
        <f t="shared" si="619"/>
        <v/>
      </c>
      <c r="AN153" s="46" t="str">
        <f t="shared" si="620"/>
        <v xml:space="preserve"> </v>
      </c>
      <c r="AO153" s="45"/>
      <c r="AP153" s="46" t="str">
        <f t="shared" si="621"/>
        <v/>
      </c>
      <c r="AQ153" s="46" t="str">
        <f t="shared" si="622"/>
        <v/>
      </c>
      <c r="AR153" s="46" t="str">
        <f t="shared" si="623"/>
        <v xml:space="preserve"> </v>
      </c>
      <c r="AS153" s="45"/>
      <c r="AT153" s="46">
        <f t="shared" si="624"/>
        <v>0</v>
      </c>
      <c r="AU153" s="46" t="str">
        <f t="shared" si="625"/>
        <v/>
      </c>
      <c r="AV153" s="46" t="str">
        <f t="shared" si="626"/>
        <v/>
      </c>
      <c r="AW153" s="46" t="str">
        <f t="shared" si="627"/>
        <v/>
      </c>
      <c r="AX153" s="46" t="str">
        <f t="shared" si="628"/>
        <v/>
      </c>
      <c r="AY153" s="46" t="str">
        <f t="shared" si="629"/>
        <v xml:space="preserve"> </v>
      </c>
      <c r="AZ153" s="45"/>
      <c r="BA153" s="46" t="str">
        <f t="shared" si="630"/>
        <v/>
      </c>
      <c r="BB153" s="46" t="str">
        <f t="shared" si="631"/>
        <v/>
      </c>
      <c r="BC153" s="46" t="str">
        <f t="shared" si="632"/>
        <v xml:space="preserve"> </v>
      </c>
      <c r="BD153" s="45"/>
      <c r="BE153" s="46" t="str">
        <f t="shared" si="633"/>
        <v/>
      </c>
      <c r="BF153" s="46" t="str">
        <f t="shared" si="634"/>
        <v/>
      </c>
      <c r="BG153" s="46" t="str">
        <f t="shared" si="635"/>
        <v xml:space="preserve"> </v>
      </c>
      <c r="BH153" s="45"/>
      <c r="BI153" s="46">
        <f t="shared" si="636"/>
        <v>0</v>
      </c>
      <c r="BJ153" s="46" t="str">
        <f t="shared" si="637"/>
        <v/>
      </c>
      <c r="BK153" s="46" t="str">
        <f t="shared" si="638"/>
        <v/>
      </c>
      <c r="BL153" s="46" t="str">
        <f t="shared" si="639"/>
        <v/>
      </c>
      <c r="BM153" s="46" t="str">
        <f t="shared" si="640"/>
        <v/>
      </c>
      <c r="BN153" s="46" t="str">
        <f t="shared" si="641"/>
        <v>zero euro</v>
      </c>
      <c r="BO153" s="45"/>
      <c r="BP153" s="46" t="str">
        <f t="shared" si="642"/>
        <v/>
      </c>
      <c r="BQ153" s="45"/>
      <c r="BR153" s="46" t="str">
        <f t="shared" si="643"/>
        <v/>
      </c>
      <c r="BS153" s="46" t="str">
        <f t="shared" si="644"/>
        <v/>
      </c>
      <c r="BT153" s="46" t="str">
        <f t="shared" si="645"/>
        <v xml:space="preserve"> </v>
      </c>
      <c r="BU153" s="45"/>
      <c r="BV153" s="46">
        <f t="shared" si="646"/>
        <v>0</v>
      </c>
      <c r="BW153" s="46" t="str">
        <f t="shared" si="647"/>
        <v/>
      </c>
      <c r="BX153" s="46" t="str">
        <f t="shared" si="648"/>
        <v/>
      </c>
      <c r="BY153" s="46" t="str">
        <f t="shared" si="649"/>
        <v/>
      </c>
      <c r="BZ153" s="46" t="str">
        <f t="shared" si="650"/>
        <v/>
      </c>
      <c r="CA153" s="46" t="str">
        <f t="shared" si="651"/>
        <v xml:space="preserve"> </v>
      </c>
      <c r="CB153" s="45"/>
      <c r="CC153" s="19" t="str">
        <f t="shared" si="652"/>
        <v xml:space="preserve">       zero euro  </v>
      </c>
      <c r="CD153" s="47" t="e">
        <f>#REF!*H153</f>
        <v>#REF!</v>
      </c>
    </row>
    <row r="154" spans="1:82" ht="45" x14ac:dyDescent="0.2">
      <c r="A154" s="23" t="s">
        <v>337</v>
      </c>
      <c r="B154" s="72">
        <v>2</v>
      </c>
      <c r="C154" s="39">
        <v>2</v>
      </c>
      <c r="D154" s="39">
        <v>2</v>
      </c>
      <c r="E154" s="49">
        <f>IF(G154="","",MAX(E$9:E153)+1)</f>
        <v>115</v>
      </c>
      <c r="F154" s="76" t="s">
        <v>121</v>
      </c>
      <c r="G154" s="75" t="s">
        <v>28</v>
      </c>
      <c r="H154" s="43">
        <v>0</v>
      </c>
      <c r="I154" s="44" t="str">
        <f t="shared" si="594"/>
        <v xml:space="preserve"> 0,00</v>
      </c>
      <c r="J154" s="44" t="str">
        <f t="shared" si="595"/>
        <v>0</v>
      </c>
      <c r="K154" s="44" t="str">
        <f t="shared" si="596"/>
        <v>0</v>
      </c>
      <c r="L154" s="44" t="str">
        <f t="shared" si="597"/>
        <v>0</v>
      </c>
      <c r="M154" s="44" t="str">
        <f t="shared" si="598"/>
        <v>0</v>
      </c>
      <c r="N154" s="44" t="str">
        <f t="shared" si="599"/>
        <v>0</v>
      </c>
      <c r="O154" s="44" t="str">
        <f t="shared" si="600"/>
        <v>0</v>
      </c>
      <c r="P154" s="44" t="str">
        <f t="shared" si="601"/>
        <v>0</v>
      </c>
      <c r="Q154" s="44" t="str">
        <f t="shared" si="602"/>
        <v>0</v>
      </c>
      <c r="R154" s="44" t="str">
        <f t="shared" si="603"/>
        <v>0</v>
      </c>
      <c r="S154" s="44" t="s">
        <v>12</v>
      </c>
      <c r="T154" s="44" t="str">
        <f t="shared" si="604"/>
        <v>0</v>
      </c>
      <c r="U154" s="44" t="str">
        <f t="shared" si="605"/>
        <v>0</v>
      </c>
      <c r="V154" s="45"/>
      <c r="W154" s="46" t="str">
        <f t="shared" si="606"/>
        <v/>
      </c>
      <c r="X154" s="46" t="str">
        <f t="shared" si="607"/>
        <v/>
      </c>
      <c r="Y154" s="46" t="str">
        <f t="shared" si="608"/>
        <v/>
      </c>
      <c r="Z154" s="45"/>
      <c r="AA154" s="46" t="str">
        <f t="shared" si="609"/>
        <v/>
      </c>
      <c r="AB154" s="46" t="str">
        <f t="shared" si="610"/>
        <v/>
      </c>
      <c r="AC154" s="46" t="str">
        <f t="shared" si="611"/>
        <v xml:space="preserve"> </v>
      </c>
      <c r="AD154" s="45"/>
      <c r="AE154" s="46">
        <f t="shared" si="612"/>
        <v>0</v>
      </c>
      <c r="AF154" s="46" t="str">
        <f t="shared" si="613"/>
        <v/>
      </c>
      <c r="AG154" s="46" t="str">
        <f t="shared" si="614"/>
        <v/>
      </c>
      <c r="AH154" s="46" t="str">
        <f t="shared" si="615"/>
        <v/>
      </c>
      <c r="AI154" s="46" t="str">
        <f t="shared" si="616"/>
        <v/>
      </c>
      <c r="AJ154" s="46" t="str">
        <f t="shared" si="617"/>
        <v xml:space="preserve"> </v>
      </c>
      <c r="AK154" s="45"/>
      <c r="AL154" s="46" t="str">
        <f t="shared" si="618"/>
        <v/>
      </c>
      <c r="AM154" s="46" t="str">
        <f t="shared" si="619"/>
        <v/>
      </c>
      <c r="AN154" s="46" t="str">
        <f t="shared" si="620"/>
        <v xml:space="preserve"> </v>
      </c>
      <c r="AO154" s="45"/>
      <c r="AP154" s="46" t="str">
        <f t="shared" si="621"/>
        <v/>
      </c>
      <c r="AQ154" s="46" t="str">
        <f t="shared" si="622"/>
        <v/>
      </c>
      <c r="AR154" s="46" t="str">
        <f t="shared" si="623"/>
        <v xml:space="preserve"> </v>
      </c>
      <c r="AS154" s="45"/>
      <c r="AT154" s="46">
        <f t="shared" si="624"/>
        <v>0</v>
      </c>
      <c r="AU154" s="46" t="str">
        <f t="shared" si="625"/>
        <v/>
      </c>
      <c r="AV154" s="46" t="str">
        <f t="shared" si="626"/>
        <v/>
      </c>
      <c r="AW154" s="46" t="str">
        <f t="shared" si="627"/>
        <v/>
      </c>
      <c r="AX154" s="46" t="str">
        <f t="shared" si="628"/>
        <v/>
      </c>
      <c r="AY154" s="46" t="str">
        <f t="shared" si="629"/>
        <v xml:space="preserve"> </v>
      </c>
      <c r="AZ154" s="45"/>
      <c r="BA154" s="46" t="str">
        <f t="shared" si="630"/>
        <v/>
      </c>
      <c r="BB154" s="46" t="str">
        <f t="shared" si="631"/>
        <v/>
      </c>
      <c r="BC154" s="46" t="str">
        <f t="shared" si="632"/>
        <v xml:space="preserve"> </v>
      </c>
      <c r="BD154" s="45"/>
      <c r="BE154" s="46" t="str">
        <f t="shared" si="633"/>
        <v/>
      </c>
      <c r="BF154" s="46" t="str">
        <f t="shared" si="634"/>
        <v/>
      </c>
      <c r="BG154" s="46" t="str">
        <f t="shared" si="635"/>
        <v xml:space="preserve"> </v>
      </c>
      <c r="BH154" s="45"/>
      <c r="BI154" s="46">
        <f t="shared" si="636"/>
        <v>0</v>
      </c>
      <c r="BJ154" s="46" t="str">
        <f t="shared" si="637"/>
        <v/>
      </c>
      <c r="BK154" s="46" t="str">
        <f t="shared" si="638"/>
        <v/>
      </c>
      <c r="BL154" s="46" t="str">
        <f t="shared" si="639"/>
        <v/>
      </c>
      <c r="BM154" s="46" t="str">
        <f t="shared" si="640"/>
        <v/>
      </c>
      <c r="BN154" s="46" t="str">
        <f t="shared" si="641"/>
        <v>zero euro</v>
      </c>
      <c r="BO154" s="45"/>
      <c r="BP154" s="46" t="str">
        <f t="shared" si="642"/>
        <v/>
      </c>
      <c r="BQ154" s="45"/>
      <c r="BR154" s="46" t="str">
        <f t="shared" si="643"/>
        <v/>
      </c>
      <c r="BS154" s="46" t="str">
        <f t="shared" si="644"/>
        <v/>
      </c>
      <c r="BT154" s="46" t="str">
        <f t="shared" si="645"/>
        <v xml:space="preserve"> </v>
      </c>
      <c r="BU154" s="45"/>
      <c r="BV154" s="46">
        <f t="shared" si="646"/>
        <v>0</v>
      </c>
      <c r="BW154" s="46" t="str">
        <f t="shared" si="647"/>
        <v/>
      </c>
      <c r="BX154" s="46" t="str">
        <f t="shared" si="648"/>
        <v/>
      </c>
      <c r="BY154" s="46" t="str">
        <f t="shared" si="649"/>
        <v/>
      </c>
      <c r="BZ154" s="46" t="str">
        <f t="shared" si="650"/>
        <v/>
      </c>
      <c r="CA154" s="46" t="str">
        <f t="shared" si="651"/>
        <v xml:space="preserve"> </v>
      </c>
      <c r="CB154" s="45"/>
      <c r="CC154" s="19" t="str">
        <f t="shared" si="652"/>
        <v xml:space="preserve">       zero euro  </v>
      </c>
      <c r="CD154" s="47" t="e">
        <f>#REF!*H154</f>
        <v>#REF!</v>
      </c>
    </row>
    <row r="155" spans="1:82" ht="15" customHeight="1" x14ac:dyDescent="0.2">
      <c r="A155" s="23" t="s">
        <v>337</v>
      </c>
      <c r="B155" s="70">
        <v>2</v>
      </c>
      <c r="C155" s="34">
        <v>2</v>
      </c>
      <c r="D155" s="34">
        <v>3</v>
      </c>
      <c r="E155" s="35" t="str">
        <f>IF(G155="","",MAX(E$9:E154)+1)</f>
        <v/>
      </c>
      <c r="F155" s="71" t="s">
        <v>122</v>
      </c>
      <c r="G155" s="37"/>
      <c r="H155" s="38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59"/>
      <c r="CD155" s="59"/>
    </row>
    <row r="156" spans="1:82" ht="33.75" x14ac:dyDescent="0.2">
      <c r="A156" s="23" t="s">
        <v>337</v>
      </c>
      <c r="B156" s="72">
        <v>2</v>
      </c>
      <c r="C156" s="39">
        <v>2</v>
      </c>
      <c r="D156" s="39">
        <v>3</v>
      </c>
      <c r="E156" s="49">
        <f>IF(G156="","",MAX(E$9:E155)+1)</f>
        <v>116</v>
      </c>
      <c r="F156" s="77" t="s">
        <v>123</v>
      </c>
      <c r="G156" s="75" t="s">
        <v>28</v>
      </c>
      <c r="H156" s="43">
        <v>0</v>
      </c>
      <c r="I156" s="44" t="str">
        <f t="shared" ref="I156:I161" si="653">IF(H156=INT(H156),CONCATENATE(" ",H156,",00"),IF(INT(H156*10)=H156*10,CONCATENATE(" ",H156,"0"),CONCATENATE(" ",H156)))</f>
        <v xml:space="preserve"> 0,00</v>
      </c>
      <c r="J156" s="44" t="str">
        <f t="shared" ref="J156:J161" si="654">IF(H156&gt;=100000000,MID(RIGHT(I156,12),1,1),"0")</f>
        <v>0</v>
      </c>
      <c r="K156" s="44" t="str">
        <f t="shared" ref="K156:K161" si="655">IF(H156&gt;=10000000,MID(RIGHT(I156,11),1,1),"0")</f>
        <v>0</v>
      </c>
      <c r="L156" s="44" t="str">
        <f t="shared" ref="L156:L161" si="656">IF(H156&gt;=1000000,MID(RIGHT(I156,10),1,1),"0")</f>
        <v>0</v>
      </c>
      <c r="M156" s="44" t="str">
        <f t="shared" ref="M156:M161" si="657">IF(H156&gt;=100000,MID(RIGHT(I156,9),1,1),"0")</f>
        <v>0</v>
      </c>
      <c r="N156" s="44" t="str">
        <f t="shared" ref="N156:N161" si="658">IF(H156&gt;=10000,MID(RIGHT(I156,8),1,1),"0")</f>
        <v>0</v>
      </c>
      <c r="O156" s="44" t="str">
        <f t="shared" ref="O156:O161" si="659">IF(H156&gt;=1000,MID(RIGHT(I156,7),1,1),"0")</f>
        <v>0</v>
      </c>
      <c r="P156" s="44" t="str">
        <f t="shared" ref="P156:P161" si="660">IF(H156&gt;=100,MID(RIGHT(I156,6),1,1),"0")</f>
        <v>0</v>
      </c>
      <c r="Q156" s="44" t="str">
        <f t="shared" ref="Q156:Q161" si="661">IF(H156&gt;=10,MID(RIGHT(I156,5),1,1),"0")</f>
        <v>0</v>
      </c>
      <c r="R156" s="44" t="str">
        <f t="shared" ref="R156:R161" si="662">IF(H156&gt;=0,MID(RIGHT(I156,4),1,1),"0")</f>
        <v>0</v>
      </c>
      <c r="S156" s="44" t="s">
        <v>12</v>
      </c>
      <c r="T156" s="44" t="str">
        <f t="shared" ref="T156:T161" si="663">IF(INT(H156)&lt;&gt;H156,MID(RIGHT(I156,2),1,1),"0")</f>
        <v>0</v>
      </c>
      <c r="U156" s="44" t="str">
        <f t="shared" ref="U156:U161" si="664">IF(INT(H156*10)&lt;&gt;H156*10,RIGHT(I156,1),"0")</f>
        <v>0</v>
      </c>
      <c r="V156" s="45"/>
      <c r="W156" s="46" t="str">
        <f t="shared" ref="W156:W161" si="665">IF(OR(VALUE(J156)=0,VALUE(J156)&gt;5),"",CONCATENATE(IF(VALUE(J156)=1,"",IF(VALUE(J156)=2,"deux ",IF(VALUE(J156)=3,"trois ",IF(VALUE(J156)=4,"quatre ",IF(VALUE(J156)=5,"cinq "))))),"cent"))</f>
        <v/>
      </c>
      <c r="X156" s="46" t="str">
        <f t="shared" ref="X156:X161" si="666">IF(OR(J156="",VALUE(J156)&lt;6),"",CONCATENATE(IF(VALUE(J156)=6,"six ",IF(VALUE(J156)=7,"sept ",IF(VALUE(J156)=8,"huit ",IF(VALUE(J156)=9,"neuf ")))),"cent"))</f>
        <v/>
      </c>
      <c r="Y156" s="46" t="str">
        <f t="shared" ref="Y156:Y161" si="667">CONCATENATE(W156,X156)</f>
        <v/>
      </c>
      <c r="Z156" s="45"/>
      <c r="AA156" s="46" t="str">
        <f t="shared" ref="AA156:AA161" si="668">IF(OR(K156="",VALUE(K156)=0,VALUE(K156)&gt;5,AND(VALUE(AE156)&gt;10,VALUE(AE156)&lt;17)),"",IF(OR(VALUE(AE156)=10,AND(VALUE(AE156)&gt;16,VALUE(AE156)&lt;20)),"dix",IF(VALUE(K156)=2,"vingt",IF(VALUE(K156)=3,"trente",IF(VALUE(K156)=4,"quarante",IF(VALUE(K156)=5,"cinquante"))))))</f>
        <v/>
      </c>
      <c r="AB156" s="46" t="str">
        <f t="shared" ref="AB156:AB161" si="669">IF(OR(K156="",VALUE(K156)&lt;6),"",IF(AND(VALUE(K156)=7,OR(VALUE(L156)=0,AE156&gt;76)),"soixante dix",IF(OR(VALUE(K156)=6,VALUE(K156)=7),"soixante",IF(AND(VALUE(K156)=9,OR(VALUE(L156)=0,VALUE(AE156)&gt;96)),"quatre vingt dix",IF(OR(VALUE(K156)=8,VALUE(K156)=9),"quatre vingt")))))</f>
        <v/>
      </c>
      <c r="AC156" s="46" t="str">
        <f t="shared" ref="AC156:AC161" si="670">CONCATENATE(" ",AA156,AB156,IF(OR(VALUE(L156)&lt;&gt;1,VALUE(K156)=0,VALUE(K156)=1,VALUE(K156)=8,VALUE(K156)=9),""," et"))</f>
        <v xml:space="preserve"> </v>
      </c>
      <c r="AD156" s="45"/>
      <c r="AE156" s="46">
        <f t="shared" ref="AE156:AE161" si="671">VALUE(CONCATENATE(K156,L156))</f>
        <v>0</v>
      </c>
      <c r="AF156" s="46" t="str">
        <f t="shared" ref="AF156:AF161" si="672">IF(OR(VALUE(L156)=0,AE156="",VALUE(L156)&gt;5,AND(VALUE(AE156)&gt;5,VALUE(AE156)&lt;16),AND(VALUE(AE156)&gt;65,VALUE(AE156)&lt;76),AND(VALUE(AE156)&gt;85,VALUE(AE156)&lt;96)),"",CONCATENATE(IF(VALUE(L156)=1,"un",IF(VALUE(L156)=2,"deux",IF(VALUE(L156)=3,"trois",IF(VALUE(L156)=4,"quatre",IF(VALUE(L156)=5,"cinq")))))," million"))</f>
        <v/>
      </c>
      <c r="AG156" s="46" t="str">
        <f t="shared" ref="AG156:AG161" si="673">IF(OR(AE156="",VALUE(L156)&lt;6,AND(VALUE(AE156)&gt;10,VALUE(AE156)&lt;17),AE156=76,AE156=96),"",CONCATENATE(IF(VALUE(L156)=6,"six",IF(VALUE(L156)=7,"sept",IF(VALUE(L156)=8,"huit",IF(VALUE(L156)=9,"neuf",IF(VALUE(AE156)=10,"dix")))))," million"))</f>
        <v/>
      </c>
      <c r="AH156" s="46" t="str">
        <f t="shared" ref="AH156:AH161" si="674">IF(OR(AE156="",VALUE(AE156)&lt;11,AND(VALUE(AE156)&gt;15,VALUE(AE156)&lt;71),AND(VALUE(AE156)&gt;75,VALUE(AE156)&lt;91),VALUE(AE156)&gt;95),"",CONCATENATE(IF(OR(VALUE(AE156)=91,VALUE(AE156)=71,VALUE(AE156)=11),"onze",IF(OR(VALUE(AE156)=92,VALUE(AE156)=72,VALUE(AE156)=12),"douze",IF(OR(VALUE(AE156)=93,VALUE(AE156)=73,VALUE(AE156)=13),"treize",IF(OR(AE156=94,AE156=74,AE156=14),"quatorze",IF(OR(AE156=95,AE156=75,AE156=15),"quinze")))))," million"))</f>
        <v/>
      </c>
      <c r="AI156" s="46" t="str">
        <f t="shared" ref="AI156:AI161" si="675">IF(OR(AE156=16,AE156=76,AE156=96),"seize million","")</f>
        <v/>
      </c>
      <c r="AJ156" s="46" t="str">
        <f t="shared" ref="AJ156:AJ161" si="676">CONCATENATE(" ",AF156,AG156,AH156,AI156,IF(VALUE(CONCATENATE(J156,K156,L156))=0,"",IF(VALUE(L156)=0,"million","")),IF(AND(VALUE(CONCATENATE(J156,K156,L156))&gt;1,VALUE(CONCATENATE(M156,N156,O156,P156,Q156,R156))=0),"s",""))</f>
        <v xml:space="preserve"> </v>
      </c>
      <c r="AK156" s="45"/>
      <c r="AL156" s="46" t="str">
        <f t="shared" ref="AL156:AL161" si="677">IF(OR(VALUE(M156)=0,VALUE(M156)&gt;5),"",CONCATENATE(IF(VALUE(M156)=1,"",IF(VALUE(M156)=2,"deux ",IF(VALUE(M156)=3,"trois ",IF(VALUE(M156)=4,"quatre ",IF(VALUE(M156)=5,"cinq "))))),"cent"))</f>
        <v/>
      </c>
      <c r="AM156" s="46" t="str">
        <f t="shared" ref="AM156:AM161" si="678">IF(OR(M156="",VALUE(M156)&lt;6),"",CONCATENATE(IF(VALUE(M156)=6,"six ",IF(VALUE(M156)=7,"sept ",IF(VALUE(M156)=8,"huit ",IF(VALUE(M156)=9,"neuf ")))),"cent"))</f>
        <v/>
      </c>
      <c r="AN156" s="46" t="str">
        <f t="shared" ref="AN156:AN161" si="679">CONCATENATE(" ",AL156,AM156)</f>
        <v xml:space="preserve"> </v>
      </c>
      <c r="AO156" s="45"/>
      <c r="AP156" s="46" t="str">
        <f t="shared" ref="AP156:AP161" si="680">IF(OR(N156="",VALUE(N156)=0,VALUE(N156)&gt;5,AND(VALUE(AT156)&gt;10,VALUE(AT156)&lt;17)),"",IF(OR(VALUE(AT156)=10,AND(VALUE(AT156)&gt;16,VALUE(AT156)&lt;20)),"dix",IF(VALUE(N156)=2,"vingt",IF(VALUE(N156)=3,"trente",IF(VALUE(N156)=4,"quarante",IF(VALUE(N156)=5,"cinquante"))))))</f>
        <v/>
      </c>
      <c r="AQ156" s="46" t="str">
        <f t="shared" ref="AQ156:AQ161" si="681">IF(OR(N156="",VALUE(N156)&lt;6),"",IF(AND(VALUE(N156)=7,OR(VALUE(O156)=0,AT156&gt;76)),"soixante dix",IF(OR(VALUE(N156)=6,VALUE(N156)=7),"soixante",IF(AND(VALUE(N156)=9,OR(VALUE(O156)=0,VALUE(AT156)&gt;96)),"quatre vingt dix",IF(OR(VALUE(N156)=8,VALUE(N156)=9),"quatre vingt")))))</f>
        <v/>
      </c>
      <c r="AR156" s="46" t="str">
        <f t="shared" ref="AR156:AR161" si="682">CONCATENATE(" ",AP156,AQ156,IF(OR(VALUE(O156)&lt;&gt;1,VALUE(N156)=0,VALUE(N156)=1,VALUE(N156)=8,VALUE(N156)=9),""," et"))</f>
        <v xml:space="preserve"> </v>
      </c>
      <c r="AS156" s="45"/>
      <c r="AT156" s="46">
        <f t="shared" ref="AT156:AT161" si="683">VALUE(CONCATENATE(N156,O156))</f>
        <v>0</v>
      </c>
      <c r="AU156" s="46" t="str">
        <f t="shared" ref="AU156:AU161" si="684">IF(OR(VALUE(O156)=0,AT156="",VALUE(O156)&gt;5,AND(VALUE(AT156)&gt;5,VALUE(AT156)&lt;16),AND(VALUE(AT156)&gt;65,VALUE(AT156)&lt;76),AND(VALUE(AT156)&gt;85,VALUE(AT156)&lt;96)),"",CONCATENATE(IF(VALUE(O156)=1,"un",IF(VALUE(O156)=2,"deux",IF(VALUE(O156)=3,"trois",IF(VALUE(O156)=4,"quatre",IF(VALUE(O156)=5,"cinq")))))," mille"))</f>
        <v/>
      </c>
      <c r="AV156" s="46" t="str">
        <f t="shared" ref="AV156:AV161" si="685">IF(OR(AT156="",VALUE(O156)&lt;6,AND(VALUE(AT156)&gt;10,VALUE(AT156)&lt;17),AT156=76,AT156=96),"",CONCATENATE(IF(VALUE(O156)=6,"six",IF(VALUE(O156)=7,"sept",IF(VALUE(O156)=8,"huit",IF(VALUE(O156)=9,"neuf",IF(VALUE(AT156)=10,"dix")))))," mille"))</f>
        <v/>
      </c>
      <c r="AW156" s="46" t="str">
        <f t="shared" ref="AW156:AW161" si="686">IF(OR(AT156="",VALUE(AT156)&lt;11,AND(VALUE(AT156)&gt;15,VALUE(AT156)&lt;71),AND(VALUE(AT156)&gt;75,VALUE(AT156)&lt;91),VALUE(AT156)&gt;95),"",CONCATENATE(IF(OR(VALUE(AT156)=91,VALUE(AT156)=71,VALUE(AT156)=11),"onze",IF(OR(VALUE(AT156)=92,VALUE(AT156)=72,VALUE(AT156)=12),"douze",IF(OR(VALUE(AT156)=93,VALUE(AT156)=73,VALUE(AT156)=13),"treize",IF(OR(AT156=94,AT156=74,AT156=14),"quatorze",IF(OR(AT156=95,AT156=75,AT156=15),"quinze")))))," mille"))</f>
        <v/>
      </c>
      <c r="AX156" s="46" t="str">
        <f t="shared" ref="AX156:AX161" si="687">IF(OR(AT156=16,AT156=76,AT156=96),"seize mille","")</f>
        <v/>
      </c>
      <c r="AY156" s="46" t="str">
        <f t="shared" ref="AY156:AY161" si="688">IF(AND(AU156="un mille",H156&lt;10000)," mille",CONCATENATE(" ",AU156,AV156,AW156,AX156,IF(VALUE(CONCATENATE(M156,N156,O156))=0,"",IF(VALUE(O156)=0," mille","")),IF(AND(VALUE(CONCATENATE(M156,N156,O156))&gt;1,VALUE(CONCATENATE(P156,Q156,R156))=0),"s","")))</f>
        <v xml:space="preserve"> </v>
      </c>
      <c r="AZ156" s="45"/>
      <c r="BA156" s="46" t="str">
        <f t="shared" ref="BA156:BA161" si="689">IF(OR(VALUE(P156)=0,VALUE(P156)&gt;5),"",CONCATENATE(IF(VALUE(P156)=1,"",IF(VALUE(P156)=2,"deux ",IF(VALUE(P156)=3,"trois ",IF(VALUE(P156)=4,"quatre ",IF(VALUE(P156)=5,"cinq "))))),"cent"))</f>
        <v/>
      </c>
      <c r="BB156" s="46" t="str">
        <f t="shared" ref="BB156:BB161" si="690">IF(OR(P156="",VALUE(P156)&lt;6),"",CONCATENATE(IF(VALUE(P156)=6,"six ",IF(VALUE(P156)=7,"sept ",IF(VALUE(P156)=8,"huit ",IF(VALUE(P156)=9,"neuf ")))),"cent"))</f>
        <v/>
      </c>
      <c r="BC156" s="46" t="str">
        <f t="shared" ref="BC156:BC161" si="691">CONCATENATE(" ",BA156,BB156)</f>
        <v xml:space="preserve"> </v>
      </c>
      <c r="BD156" s="45"/>
      <c r="BE156" s="46" t="str">
        <f t="shared" ref="BE156:BE161" si="692">IF(OR(Q156="",VALUE(Q156)=0,VALUE(Q156)&gt;5,AND(VALUE(BI156)&gt;10,VALUE(BI156)&lt;17)),"",IF(OR(VALUE(BI156)=10,AND(VALUE(BI156)&gt;16,VALUE(BI156)&lt;20)),"dix",IF(VALUE(Q156)=2,"vingt",IF(VALUE(Q156)=3,"trente",IF(VALUE(Q156)=4,"quarante",IF(VALUE(Q156)=5,"cinquante"))))))</f>
        <v/>
      </c>
      <c r="BF156" s="46" t="str">
        <f t="shared" ref="BF156:BF161" si="693">IF(OR(Q156="",VALUE(Q156)&lt;6),"",IF(AND(VALUE(Q156)=7,OR(VALUE(R156)=0,BI156&gt;76)),"soixante dix",IF(OR(VALUE(Q156)=6,VALUE(Q156)=7),"soixante",IF(AND(VALUE(Q156)=9,OR(VALUE(R156)=0,VALUE(BI156)&gt;96)),"quatre vingt dix",IF(OR(VALUE(Q156)=8,VALUE(Q156)=9),"quatre vingt")))))</f>
        <v/>
      </c>
      <c r="BG156" s="46" t="str">
        <f t="shared" ref="BG156:BG161" si="694">CONCATENATE(" ",BE156,BF156,IF(OR(VALUE(R156)&lt;&gt;1,VALUE(Q156)=0,VALUE(Q156)=1,VALUE(Q156)=8,VALUE(Q156)=9),""," et"))</f>
        <v xml:space="preserve"> </v>
      </c>
      <c r="BH156" s="45"/>
      <c r="BI156" s="46">
        <f t="shared" ref="BI156:BI161" si="695">VALUE(CONCATENATE(Q156,R156))</f>
        <v>0</v>
      </c>
      <c r="BJ156" s="46" t="str">
        <f t="shared" ref="BJ156:BJ161" si="696">IF(OR(VALUE(R156)=0,BI156="",VALUE(R156)&gt;5,AND(VALUE(BI156)&gt;5,VALUE(BI156)&lt;16),AND(VALUE(BI156)&gt;65,VALUE(BI156)&lt;76),AND(VALUE(BI156)&gt;85,VALUE(BI156)&lt;96)),"",CONCATENATE(IF(VALUE(R156)=1,"un",IF(VALUE(R156)=2,"deux",IF(VALUE(R156)=3,"trois",IF(VALUE(R156)=4,"quatre",IF(VALUE(R156)=5,"cinq")))))," euro"))</f>
        <v/>
      </c>
      <c r="BK156" s="46" t="str">
        <f t="shared" ref="BK156:BK161" si="697">IF(OR(BI156="",VALUE(R156)&lt;6,AND(VALUE(BI156)&gt;10,VALUE(BI156)&lt;17),BI156=76,BI156=96),"",CONCATENATE(IF(VALUE(R156)=6,"six",IF(VALUE(R156)=7,"sept",IF(VALUE(R156)=8,"huit",IF(VALUE(R156)=9,"neuf",IF(VALUE(BI156)=10,"dix")))))," euro"))</f>
        <v/>
      </c>
      <c r="BL156" s="46" t="str">
        <f t="shared" ref="BL156:BL161" si="698">IF(OR(BI156="",VALUE(BI156)&lt;11,AND(VALUE(BI156)&gt;15,VALUE(BI156)&lt;71),AND(VALUE(BI156)&gt;75,VALUE(BI156)&lt;91),VALUE(BI156)&gt;95),"",CONCATENATE(IF(OR(VALUE(BI156)=91,VALUE(BI156)=71,VALUE(BI156)=11),"onze",IF(OR(VALUE(BI156)=92,VALUE(BI156)=72,VALUE(BI156)=12),"douze",IF(OR(VALUE(BI156)=93,VALUE(BI156)=73,VALUE(BI156)=13),"treize",IF(OR(BI156=94,BI156=74,BI156=14),"quatorze",IF(OR(BI156=95,BI156=75,BI156=15),"quinze")))))," euro"))</f>
        <v/>
      </c>
      <c r="BM156" s="46" t="str">
        <f t="shared" ref="BM156:BM161" si="699">IF(OR(BI156=16,BI156=76,BI156=96),"seize euro","")</f>
        <v/>
      </c>
      <c r="BN156" s="46" t="str">
        <f t="shared" ref="BN156:BN161" si="700">IF(VALUE(CONCATENATE(J156,K156,L156,M156,N156,O156,P156,Q156,R156))=0,"zero euro",CONCATENATE(" ",BJ156,BK156,BL156,BM156,IF(VALUE(CONCATENATE(M156,N156,O156,P156,Q156,R156))=0," d'",""),IF(OR(VALUE(R156)=0,VALUE(CONCATENATE(P156,Q156,R156))=0)," euro",""),IF(VALUE(CONCATENATE(J156,K156,L156,M156,N156,O156,P156,Q156,R156))&gt;1,"s","")))</f>
        <v>zero euro</v>
      </c>
      <c r="BO156" s="45"/>
      <c r="BP156" s="46" t="str">
        <f t="shared" ref="BP156:BP161" si="701">IF(VALUE(CONCATENATE(T156,U156))=0,""," virgule")</f>
        <v/>
      </c>
      <c r="BQ156" s="45"/>
      <c r="BR156" s="46" t="str">
        <f t="shared" ref="BR156:BR161" si="702">IF(OR(T156="",VALUE(T156)=0,VALUE(T156)&gt;5,AND(VALUE(BV156)&gt;10,VALUE(BV156)&lt;17)),"",IF(OR(VALUE(BV156)=10,AND(VALUE(BV156)&gt;16,VALUE(BV156)&lt;20)),"dix",IF(VALUE(T156)=2,"vingt",IF(VALUE(T156)=3,"trente",IF(VALUE(T156)=4,"quarante",IF(VALUE(T156)=5,"cinquante"))))))</f>
        <v/>
      </c>
      <c r="BS156" s="46" t="str">
        <f t="shared" ref="BS156:BS161" si="703">IF(OR(T156="",VALUE(T156)&lt;6),"",IF(AND(VALUE(T156)=7,OR(VALUE(U156)=0,BV156&gt;76)),"soixante dix",IF(OR(VALUE(T156)=6,VALUE(T156)=7),"soixante",IF(AND(VALUE(T156)=9,OR(VALUE(U156)=0,VALUE(BV156)&gt;96)),"quatre vingt dix",IF(OR(VALUE(T156)=8,VALUE(T156)=9),"quatre vingt")))))</f>
        <v/>
      </c>
      <c r="BT156" s="46" t="str">
        <f t="shared" ref="BT156:BT161" si="704">CONCATENATE(" ",BR156,BS156,IF(OR(VALUE(U156)&lt;&gt;1,VALUE(T156)=0,VALUE(T156)=1,VALUE(T156)=8,VALUE(T156)=9),""," et"))</f>
        <v xml:space="preserve"> </v>
      </c>
      <c r="BU156" s="45"/>
      <c r="BV156" s="46">
        <f t="shared" ref="BV156:BV161" si="705">VALUE(CONCATENATE(T156,U156))</f>
        <v>0</v>
      </c>
      <c r="BW156" s="46" t="str">
        <f t="shared" ref="BW156:BW161" si="706">IF(OR(VALUE(U156)=0,BV156="",VALUE(U156)&gt;5,AND(VALUE(BV156)&gt;5,VALUE(BV156)&lt;16),AND(VALUE(BV156)&gt;65,VALUE(BV156)&lt;76),AND(VALUE(BV156)&gt;85,VALUE(BV156)&lt;96)),"",CONCATENATE(IF(VALUE(U156)=1,"un",IF(VALUE(U156)=2,"deux",IF(VALUE(U156)=3,"trois",IF(VALUE(U156)=4,"quatre",IF(VALUE(U156)=5,"cinq")))))," centime"))</f>
        <v/>
      </c>
      <c r="BX156" s="46" t="str">
        <f t="shared" ref="BX156:BX161" si="707">IF(OR(BV156="",VALUE(U156)&lt;6,AND(VALUE(BV156)&gt;10,VALUE(BV156)&lt;17),BV156=76,BV156=96),"",CONCATENATE(IF(VALUE(U156)=6,"six",IF(VALUE(U156)=7,"sept",IF(VALUE(U156)=8,"huit",IF(VALUE(U156)=9,"neuf",IF(VALUE(BV156)=10,"dix")))))," centime"))</f>
        <v/>
      </c>
      <c r="BY156" s="46" t="str">
        <f t="shared" ref="BY156:BY161" si="708">IF(OR(BV156="",VALUE(BV156)&lt;11,AND(VALUE(BV156)&gt;15,VALUE(BV156)&lt;71),AND(VALUE(BV156)&gt;75,VALUE(BV156)&lt;91),VALUE(BV156)&gt;95),"",CONCATENATE(IF(OR(VALUE(BV156)=91,VALUE(BV156)=71,VALUE(BV156)=11),"onze",IF(OR(VALUE(BV156)=92,VALUE(BV156)=72,VALUE(BV156)=12),"douze",IF(OR(VALUE(BV156)=93,VALUE(BV156)=73,VALUE(BV156)=13),"treize",IF(OR(BV156=94,BV156=74,BV156=14),"quatorze",IF(OR(BV156=95,BV156=75,BV156=15),"quinze")))))," centime"))</f>
        <v/>
      </c>
      <c r="BZ156" s="46" t="str">
        <f t="shared" ref="BZ156:BZ161" si="709">IF(OR(BV156=16,BV156=76,BV156=96),"seize centime","")</f>
        <v/>
      </c>
      <c r="CA156" s="46" t="str">
        <f t="shared" ref="CA156:CA161" si="710">CONCATENATE(" ",BW156,BX156,BY156,BZ156,IF(AND(VALUE(RIGHT(I156,2))&lt;&gt;0,VALUE(RIGHT(I156,1))=0),"centime",""),IF(VALUE(CONCATENATE(T156,U156))&gt;1,"s",""))</f>
        <v xml:space="preserve"> </v>
      </c>
      <c r="CB156" s="45"/>
      <c r="CC156" s="19" t="str">
        <f t="shared" ref="CC156:CC161" si="711">CONCATENATE(Y156,AC156,AJ156,AN156,AR156,AY156,BC156,BG156,BN156,BP156,BT156,CA156)</f>
        <v xml:space="preserve">       zero euro  </v>
      </c>
      <c r="CD156" s="47" t="e">
        <f>#REF!*H156</f>
        <v>#REF!</v>
      </c>
    </row>
    <row r="157" spans="1:82" ht="45" x14ac:dyDescent="0.2">
      <c r="A157" s="23" t="s">
        <v>337</v>
      </c>
      <c r="B157" s="72">
        <v>2</v>
      </c>
      <c r="C157" s="39">
        <v>2</v>
      </c>
      <c r="D157" s="39">
        <v>3</v>
      </c>
      <c r="E157" s="49">
        <f>IF(G157="","",MAX(E$9:E156)+1)</f>
        <v>117</v>
      </c>
      <c r="F157" s="77" t="s">
        <v>124</v>
      </c>
      <c r="G157" s="75" t="s">
        <v>28</v>
      </c>
      <c r="H157" s="43">
        <v>0</v>
      </c>
      <c r="I157" s="44" t="str">
        <f t="shared" si="653"/>
        <v xml:space="preserve"> 0,00</v>
      </c>
      <c r="J157" s="44" t="str">
        <f t="shared" si="654"/>
        <v>0</v>
      </c>
      <c r="K157" s="44" t="str">
        <f t="shared" si="655"/>
        <v>0</v>
      </c>
      <c r="L157" s="44" t="str">
        <f t="shared" si="656"/>
        <v>0</v>
      </c>
      <c r="M157" s="44" t="str">
        <f t="shared" si="657"/>
        <v>0</v>
      </c>
      <c r="N157" s="44" t="str">
        <f t="shared" si="658"/>
        <v>0</v>
      </c>
      <c r="O157" s="44" t="str">
        <f t="shared" si="659"/>
        <v>0</v>
      </c>
      <c r="P157" s="44" t="str">
        <f t="shared" si="660"/>
        <v>0</v>
      </c>
      <c r="Q157" s="44" t="str">
        <f t="shared" si="661"/>
        <v>0</v>
      </c>
      <c r="R157" s="44" t="str">
        <f t="shared" si="662"/>
        <v>0</v>
      </c>
      <c r="S157" s="44" t="s">
        <v>12</v>
      </c>
      <c r="T157" s="44" t="str">
        <f t="shared" si="663"/>
        <v>0</v>
      </c>
      <c r="U157" s="44" t="str">
        <f t="shared" si="664"/>
        <v>0</v>
      </c>
      <c r="V157" s="45"/>
      <c r="W157" s="46" t="str">
        <f t="shared" si="665"/>
        <v/>
      </c>
      <c r="X157" s="46" t="str">
        <f t="shared" si="666"/>
        <v/>
      </c>
      <c r="Y157" s="46" t="str">
        <f t="shared" si="667"/>
        <v/>
      </c>
      <c r="Z157" s="45"/>
      <c r="AA157" s="46" t="str">
        <f t="shared" si="668"/>
        <v/>
      </c>
      <c r="AB157" s="46" t="str">
        <f t="shared" si="669"/>
        <v/>
      </c>
      <c r="AC157" s="46" t="str">
        <f t="shared" si="670"/>
        <v xml:space="preserve"> </v>
      </c>
      <c r="AD157" s="45"/>
      <c r="AE157" s="46">
        <f t="shared" si="671"/>
        <v>0</v>
      </c>
      <c r="AF157" s="46" t="str">
        <f t="shared" si="672"/>
        <v/>
      </c>
      <c r="AG157" s="46" t="str">
        <f t="shared" si="673"/>
        <v/>
      </c>
      <c r="AH157" s="46" t="str">
        <f t="shared" si="674"/>
        <v/>
      </c>
      <c r="AI157" s="46" t="str">
        <f t="shared" si="675"/>
        <v/>
      </c>
      <c r="AJ157" s="46" t="str">
        <f t="shared" si="676"/>
        <v xml:space="preserve"> </v>
      </c>
      <c r="AK157" s="45"/>
      <c r="AL157" s="46" t="str">
        <f t="shared" si="677"/>
        <v/>
      </c>
      <c r="AM157" s="46" t="str">
        <f t="shared" si="678"/>
        <v/>
      </c>
      <c r="AN157" s="46" t="str">
        <f t="shared" si="679"/>
        <v xml:space="preserve"> </v>
      </c>
      <c r="AO157" s="45"/>
      <c r="AP157" s="46" t="str">
        <f t="shared" si="680"/>
        <v/>
      </c>
      <c r="AQ157" s="46" t="str">
        <f t="shared" si="681"/>
        <v/>
      </c>
      <c r="AR157" s="46" t="str">
        <f t="shared" si="682"/>
        <v xml:space="preserve"> </v>
      </c>
      <c r="AS157" s="45"/>
      <c r="AT157" s="46">
        <f t="shared" si="683"/>
        <v>0</v>
      </c>
      <c r="AU157" s="46" t="str">
        <f t="shared" si="684"/>
        <v/>
      </c>
      <c r="AV157" s="46" t="str">
        <f t="shared" si="685"/>
        <v/>
      </c>
      <c r="AW157" s="46" t="str">
        <f t="shared" si="686"/>
        <v/>
      </c>
      <c r="AX157" s="46" t="str">
        <f t="shared" si="687"/>
        <v/>
      </c>
      <c r="AY157" s="46" t="str">
        <f t="shared" si="688"/>
        <v xml:space="preserve"> </v>
      </c>
      <c r="AZ157" s="45"/>
      <c r="BA157" s="46" t="str">
        <f t="shared" si="689"/>
        <v/>
      </c>
      <c r="BB157" s="46" t="str">
        <f t="shared" si="690"/>
        <v/>
      </c>
      <c r="BC157" s="46" t="str">
        <f t="shared" si="691"/>
        <v xml:space="preserve"> </v>
      </c>
      <c r="BD157" s="45"/>
      <c r="BE157" s="46" t="str">
        <f t="shared" si="692"/>
        <v/>
      </c>
      <c r="BF157" s="46" t="str">
        <f t="shared" si="693"/>
        <v/>
      </c>
      <c r="BG157" s="46" t="str">
        <f t="shared" si="694"/>
        <v xml:space="preserve"> </v>
      </c>
      <c r="BH157" s="45"/>
      <c r="BI157" s="46">
        <f t="shared" si="695"/>
        <v>0</v>
      </c>
      <c r="BJ157" s="46" t="str">
        <f t="shared" si="696"/>
        <v/>
      </c>
      <c r="BK157" s="46" t="str">
        <f t="shared" si="697"/>
        <v/>
      </c>
      <c r="BL157" s="46" t="str">
        <f t="shared" si="698"/>
        <v/>
      </c>
      <c r="BM157" s="46" t="str">
        <f t="shared" si="699"/>
        <v/>
      </c>
      <c r="BN157" s="46" t="str">
        <f t="shared" si="700"/>
        <v>zero euro</v>
      </c>
      <c r="BO157" s="45"/>
      <c r="BP157" s="46" t="str">
        <f t="shared" si="701"/>
        <v/>
      </c>
      <c r="BQ157" s="45"/>
      <c r="BR157" s="46" t="str">
        <f t="shared" si="702"/>
        <v/>
      </c>
      <c r="BS157" s="46" t="str">
        <f t="shared" si="703"/>
        <v/>
      </c>
      <c r="BT157" s="46" t="str">
        <f t="shared" si="704"/>
        <v xml:space="preserve"> </v>
      </c>
      <c r="BU157" s="45"/>
      <c r="BV157" s="46">
        <f t="shared" si="705"/>
        <v>0</v>
      </c>
      <c r="BW157" s="46" t="str">
        <f t="shared" si="706"/>
        <v/>
      </c>
      <c r="BX157" s="46" t="str">
        <f t="shared" si="707"/>
        <v/>
      </c>
      <c r="BY157" s="46" t="str">
        <f t="shared" si="708"/>
        <v/>
      </c>
      <c r="BZ157" s="46" t="str">
        <f t="shared" si="709"/>
        <v/>
      </c>
      <c r="CA157" s="46" t="str">
        <f t="shared" si="710"/>
        <v xml:space="preserve"> </v>
      </c>
      <c r="CB157" s="45"/>
      <c r="CC157" s="19" t="str">
        <f t="shared" si="711"/>
        <v xml:space="preserve">       zero euro  </v>
      </c>
      <c r="CD157" s="47" t="e">
        <f>#REF!*H157</f>
        <v>#REF!</v>
      </c>
    </row>
    <row r="158" spans="1:82" ht="45" x14ac:dyDescent="0.2">
      <c r="A158" s="23" t="s">
        <v>337</v>
      </c>
      <c r="B158" s="72">
        <v>2</v>
      </c>
      <c r="C158" s="39">
        <v>2</v>
      </c>
      <c r="D158" s="39">
        <v>3</v>
      </c>
      <c r="E158" s="49">
        <f>IF(G158="","",MAX(E$9:E157)+1)</f>
        <v>118</v>
      </c>
      <c r="F158" s="77" t="s">
        <v>125</v>
      </c>
      <c r="G158" s="75" t="s">
        <v>28</v>
      </c>
      <c r="H158" s="43">
        <v>0</v>
      </c>
      <c r="I158" s="44" t="str">
        <f t="shared" si="653"/>
        <v xml:space="preserve"> 0,00</v>
      </c>
      <c r="J158" s="44" t="str">
        <f t="shared" si="654"/>
        <v>0</v>
      </c>
      <c r="K158" s="44" t="str">
        <f t="shared" si="655"/>
        <v>0</v>
      </c>
      <c r="L158" s="44" t="str">
        <f t="shared" si="656"/>
        <v>0</v>
      </c>
      <c r="M158" s="44" t="str">
        <f t="shared" si="657"/>
        <v>0</v>
      </c>
      <c r="N158" s="44" t="str">
        <f t="shared" si="658"/>
        <v>0</v>
      </c>
      <c r="O158" s="44" t="str">
        <f t="shared" si="659"/>
        <v>0</v>
      </c>
      <c r="P158" s="44" t="str">
        <f t="shared" si="660"/>
        <v>0</v>
      </c>
      <c r="Q158" s="44" t="str">
        <f t="shared" si="661"/>
        <v>0</v>
      </c>
      <c r="R158" s="44" t="str">
        <f t="shared" si="662"/>
        <v>0</v>
      </c>
      <c r="S158" s="44" t="s">
        <v>12</v>
      </c>
      <c r="T158" s="44" t="str">
        <f t="shared" si="663"/>
        <v>0</v>
      </c>
      <c r="U158" s="44" t="str">
        <f t="shared" si="664"/>
        <v>0</v>
      </c>
      <c r="V158" s="45"/>
      <c r="W158" s="46" t="str">
        <f t="shared" si="665"/>
        <v/>
      </c>
      <c r="X158" s="46" t="str">
        <f t="shared" si="666"/>
        <v/>
      </c>
      <c r="Y158" s="46" t="str">
        <f t="shared" si="667"/>
        <v/>
      </c>
      <c r="Z158" s="45"/>
      <c r="AA158" s="46" t="str">
        <f t="shared" si="668"/>
        <v/>
      </c>
      <c r="AB158" s="46" t="str">
        <f t="shared" si="669"/>
        <v/>
      </c>
      <c r="AC158" s="46" t="str">
        <f t="shared" si="670"/>
        <v xml:space="preserve"> </v>
      </c>
      <c r="AD158" s="45"/>
      <c r="AE158" s="46">
        <f t="shared" si="671"/>
        <v>0</v>
      </c>
      <c r="AF158" s="46" t="str">
        <f t="shared" si="672"/>
        <v/>
      </c>
      <c r="AG158" s="46" t="str">
        <f t="shared" si="673"/>
        <v/>
      </c>
      <c r="AH158" s="46" t="str">
        <f t="shared" si="674"/>
        <v/>
      </c>
      <c r="AI158" s="46" t="str">
        <f t="shared" si="675"/>
        <v/>
      </c>
      <c r="AJ158" s="46" t="str">
        <f t="shared" si="676"/>
        <v xml:space="preserve"> </v>
      </c>
      <c r="AK158" s="45"/>
      <c r="AL158" s="46" t="str">
        <f t="shared" si="677"/>
        <v/>
      </c>
      <c r="AM158" s="46" t="str">
        <f t="shared" si="678"/>
        <v/>
      </c>
      <c r="AN158" s="46" t="str">
        <f t="shared" si="679"/>
        <v xml:space="preserve"> </v>
      </c>
      <c r="AO158" s="45"/>
      <c r="AP158" s="46" t="str">
        <f t="shared" si="680"/>
        <v/>
      </c>
      <c r="AQ158" s="46" t="str">
        <f t="shared" si="681"/>
        <v/>
      </c>
      <c r="AR158" s="46" t="str">
        <f t="shared" si="682"/>
        <v xml:space="preserve"> </v>
      </c>
      <c r="AS158" s="45"/>
      <c r="AT158" s="46">
        <f t="shared" si="683"/>
        <v>0</v>
      </c>
      <c r="AU158" s="46" t="str">
        <f t="shared" si="684"/>
        <v/>
      </c>
      <c r="AV158" s="46" t="str">
        <f t="shared" si="685"/>
        <v/>
      </c>
      <c r="AW158" s="46" t="str">
        <f t="shared" si="686"/>
        <v/>
      </c>
      <c r="AX158" s="46" t="str">
        <f t="shared" si="687"/>
        <v/>
      </c>
      <c r="AY158" s="46" t="str">
        <f t="shared" si="688"/>
        <v xml:space="preserve"> </v>
      </c>
      <c r="AZ158" s="45"/>
      <c r="BA158" s="46" t="str">
        <f t="shared" si="689"/>
        <v/>
      </c>
      <c r="BB158" s="46" t="str">
        <f t="shared" si="690"/>
        <v/>
      </c>
      <c r="BC158" s="46" t="str">
        <f t="shared" si="691"/>
        <v xml:space="preserve"> </v>
      </c>
      <c r="BD158" s="45"/>
      <c r="BE158" s="46" t="str">
        <f t="shared" si="692"/>
        <v/>
      </c>
      <c r="BF158" s="46" t="str">
        <f t="shared" si="693"/>
        <v/>
      </c>
      <c r="BG158" s="46" t="str">
        <f t="shared" si="694"/>
        <v xml:space="preserve"> </v>
      </c>
      <c r="BH158" s="45"/>
      <c r="BI158" s="46">
        <f t="shared" si="695"/>
        <v>0</v>
      </c>
      <c r="BJ158" s="46" t="str">
        <f t="shared" si="696"/>
        <v/>
      </c>
      <c r="BK158" s="46" t="str">
        <f t="shared" si="697"/>
        <v/>
      </c>
      <c r="BL158" s="46" t="str">
        <f t="shared" si="698"/>
        <v/>
      </c>
      <c r="BM158" s="46" t="str">
        <f t="shared" si="699"/>
        <v/>
      </c>
      <c r="BN158" s="46" t="str">
        <f t="shared" si="700"/>
        <v>zero euro</v>
      </c>
      <c r="BO158" s="45"/>
      <c r="BP158" s="46" t="str">
        <f t="shared" si="701"/>
        <v/>
      </c>
      <c r="BQ158" s="45"/>
      <c r="BR158" s="46" t="str">
        <f t="shared" si="702"/>
        <v/>
      </c>
      <c r="BS158" s="46" t="str">
        <f t="shared" si="703"/>
        <v/>
      </c>
      <c r="BT158" s="46" t="str">
        <f t="shared" si="704"/>
        <v xml:space="preserve"> </v>
      </c>
      <c r="BU158" s="45"/>
      <c r="BV158" s="46">
        <f t="shared" si="705"/>
        <v>0</v>
      </c>
      <c r="BW158" s="46" t="str">
        <f t="shared" si="706"/>
        <v/>
      </c>
      <c r="BX158" s="46" t="str">
        <f t="shared" si="707"/>
        <v/>
      </c>
      <c r="BY158" s="46" t="str">
        <f t="shared" si="708"/>
        <v/>
      </c>
      <c r="BZ158" s="46" t="str">
        <f t="shared" si="709"/>
        <v/>
      </c>
      <c r="CA158" s="46" t="str">
        <f t="shared" si="710"/>
        <v xml:space="preserve"> </v>
      </c>
      <c r="CB158" s="45"/>
      <c r="CC158" s="19" t="str">
        <f t="shared" si="711"/>
        <v xml:space="preserve">       zero euro  </v>
      </c>
      <c r="CD158" s="47" t="e">
        <f>#REF!*H158</f>
        <v>#REF!</v>
      </c>
    </row>
    <row r="159" spans="1:82" ht="33.75" x14ac:dyDescent="0.2">
      <c r="A159" s="23" t="s">
        <v>337</v>
      </c>
      <c r="B159" s="72">
        <v>2</v>
      </c>
      <c r="C159" s="39">
        <v>2</v>
      </c>
      <c r="D159" s="39">
        <v>3</v>
      </c>
      <c r="E159" s="49">
        <f>IF(G159="","",MAX(E$9:E158)+1)</f>
        <v>119</v>
      </c>
      <c r="F159" s="77" t="s">
        <v>126</v>
      </c>
      <c r="G159" s="75" t="s">
        <v>28</v>
      </c>
      <c r="H159" s="43">
        <v>0</v>
      </c>
      <c r="I159" s="44" t="str">
        <f t="shared" si="653"/>
        <v xml:space="preserve"> 0,00</v>
      </c>
      <c r="J159" s="44" t="str">
        <f t="shared" si="654"/>
        <v>0</v>
      </c>
      <c r="K159" s="44" t="str">
        <f t="shared" si="655"/>
        <v>0</v>
      </c>
      <c r="L159" s="44" t="str">
        <f t="shared" si="656"/>
        <v>0</v>
      </c>
      <c r="M159" s="44" t="str">
        <f t="shared" si="657"/>
        <v>0</v>
      </c>
      <c r="N159" s="44" t="str">
        <f t="shared" si="658"/>
        <v>0</v>
      </c>
      <c r="O159" s="44" t="str">
        <f t="shared" si="659"/>
        <v>0</v>
      </c>
      <c r="P159" s="44" t="str">
        <f t="shared" si="660"/>
        <v>0</v>
      </c>
      <c r="Q159" s="44" t="str">
        <f t="shared" si="661"/>
        <v>0</v>
      </c>
      <c r="R159" s="44" t="str">
        <f t="shared" si="662"/>
        <v>0</v>
      </c>
      <c r="S159" s="44" t="s">
        <v>12</v>
      </c>
      <c r="T159" s="44" t="str">
        <f t="shared" si="663"/>
        <v>0</v>
      </c>
      <c r="U159" s="44" t="str">
        <f t="shared" si="664"/>
        <v>0</v>
      </c>
      <c r="V159" s="45"/>
      <c r="W159" s="46" t="str">
        <f t="shared" si="665"/>
        <v/>
      </c>
      <c r="X159" s="46" t="str">
        <f t="shared" si="666"/>
        <v/>
      </c>
      <c r="Y159" s="46" t="str">
        <f t="shared" si="667"/>
        <v/>
      </c>
      <c r="Z159" s="45"/>
      <c r="AA159" s="46" t="str">
        <f t="shared" si="668"/>
        <v/>
      </c>
      <c r="AB159" s="46" t="str">
        <f t="shared" si="669"/>
        <v/>
      </c>
      <c r="AC159" s="46" t="str">
        <f t="shared" si="670"/>
        <v xml:space="preserve"> </v>
      </c>
      <c r="AD159" s="45"/>
      <c r="AE159" s="46">
        <f t="shared" si="671"/>
        <v>0</v>
      </c>
      <c r="AF159" s="46" t="str">
        <f t="shared" si="672"/>
        <v/>
      </c>
      <c r="AG159" s="46" t="str">
        <f t="shared" si="673"/>
        <v/>
      </c>
      <c r="AH159" s="46" t="str">
        <f t="shared" si="674"/>
        <v/>
      </c>
      <c r="AI159" s="46" t="str">
        <f t="shared" si="675"/>
        <v/>
      </c>
      <c r="AJ159" s="46" t="str">
        <f t="shared" si="676"/>
        <v xml:space="preserve"> </v>
      </c>
      <c r="AK159" s="45"/>
      <c r="AL159" s="46" t="str">
        <f t="shared" si="677"/>
        <v/>
      </c>
      <c r="AM159" s="46" t="str">
        <f t="shared" si="678"/>
        <v/>
      </c>
      <c r="AN159" s="46" t="str">
        <f t="shared" si="679"/>
        <v xml:space="preserve"> </v>
      </c>
      <c r="AO159" s="45"/>
      <c r="AP159" s="46" t="str">
        <f t="shared" si="680"/>
        <v/>
      </c>
      <c r="AQ159" s="46" t="str">
        <f t="shared" si="681"/>
        <v/>
      </c>
      <c r="AR159" s="46" t="str">
        <f t="shared" si="682"/>
        <v xml:space="preserve"> </v>
      </c>
      <c r="AS159" s="45"/>
      <c r="AT159" s="46">
        <f t="shared" si="683"/>
        <v>0</v>
      </c>
      <c r="AU159" s="46" t="str">
        <f t="shared" si="684"/>
        <v/>
      </c>
      <c r="AV159" s="46" t="str">
        <f t="shared" si="685"/>
        <v/>
      </c>
      <c r="AW159" s="46" t="str">
        <f t="shared" si="686"/>
        <v/>
      </c>
      <c r="AX159" s="46" t="str">
        <f t="shared" si="687"/>
        <v/>
      </c>
      <c r="AY159" s="46" t="str">
        <f t="shared" si="688"/>
        <v xml:space="preserve"> </v>
      </c>
      <c r="AZ159" s="45"/>
      <c r="BA159" s="46" t="str">
        <f t="shared" si="689"/>
        <v/>
      </c>
      <c r="BB159" s="46" t="str">
        <f t="shared" si="690"/>
        <v/>
      </c>
      <c r="BC159" s="46" t="str">
        <f t="shared" si="691"/>
        <v xml:space="preserve"> </v>
      </c>
      <c r="BD159" s="45"/>
      <c r="BE159" s="46" t="str">
        <f t="shared" si="692"/>
        <v/>
      </c>
      <c r="BF159" s="46" t="str">
        <f t="shared" si="693"/>
        <v/>
      </c>
      <c r="BG159" s="46" t="str">
        <f t="shared" si="694"/>
        <v xml:space="preserve"> </v>
      </c>
      <c r="BH159" s="45"/>
      <c r="BI159" s="46">
        <f t="shared" si="695"/>
        <v>0</v>
      </c>
      <c r="BJ159" s="46" t="str">
        <f t="shared" si="696"/>
        <v/>
      </c>
      <c r="BK159" s="46" t="str">
        <f t="shared" si="697"/>
        <v/>
      </c>
      <c r="BL159" s="46" t="str">
        <f t="shared" si="698"/>
        <v/>
      </c>
      <c r="BM159" s="46" t="str">
        <f t="shared" si="699"/>
        <v/>
      </c>
      <c r="BN159" s="46" t="str">
        <f t="shared" si="700"/>
        <v>zero euro</v>
      </c>
      <c r="BO159" s="45"/>
      <c r="BP159" s="46" t="str">
        <f t="shared" si="701"/>
        <v/>
      </c>
      <c r="BQ159" s="45"/>
      <c r="BR159" s="46" t="str">
        <f t="shared" si="702"/>
        <v/>
      </c>
      <c r="BS159" s="46" t="str">
        <f t="shared" si="703"/>
        <v/>
      </c>
      <c r="BT159" s="46" t="str">
        <f t="shared" si="704"/>
        <v xml:space="preserve"> </v>
      </c>
      <c r="BU159" s="45"/>
      <c r="BV159" s="46">
        <f t="shared" si="705"/>
        <v>0</v>
      </c>
      <c r="BW159" s="46" t="str">
        <f t="shared" si="706"/>
        <v/>
      </c>
      <c r="BX159" s="46" t="str">
        <f t="shared" si="707"/>
        <v/>
      </c>
      <c r="BY159" s="46" t="str">
        <f t="shared" si="708"/>
        <v/>
      </c>
      <c r="BZ159" s="46" t="str">
        <f t="shared" si="709"/>
        <v/>
      </c>
      <c r="CA159" s="46" t="str">
        <f t="shared" si="710"/>
        <v xml:space="preserve"> </v>
      </c>
      <c r="CB159" s="45"/>
      <c r="CC159" s="19" t="str">
        <f t="shared" si="711"/>
        <v xml:space="preserve">       zero euro  </v>
      </c>
      <c r="CD159" s="47" t="e">
        <f>#REF!*H159</f>
        <v>#REF!</v>
      </c>
    </row>
    <row r="160" spans="1:82" ht="45" x14ac:dyDescent="0.2">
      <c r="A160" s="23" t="s">
        <v>337</v>
      </c>
      <c r="B160" s="72">
        <v>2</v>
      </c>
      <c r="C160" s="39">
        <v>2</v>
      </c>
      <c r="D160" s="39">
        <v>3</v>
      </c>
      <c r="E160" s="49">
        <f>IF(G160="","",MAX(E$9:E159)+1)</f>
        <v>120</v>
      </c>
      <c r="F160" s="77" t="s">
        <v>127</v>
      </c>
      <c r="G160" s="75" t="s">
        <v>28</v>
      </c>
      <c r="H160" s="43">
        <v>0</v>
      </c>
      <c r="I160" s="44" t="str">
        <f t="shared" si="653"/>
        <v xml:space="preserve"> 0,00</v>
      </c>
      <c r="J160" s="44" t="str">
        <f t="shared" si="654"/>
        <v>0</v>
      </c>
      <c r="K160" s="44" t="str">
        <f t="shared" si="655"/>
        <v>0</v>
      </c>
      <c r="L160" s="44" t="str">
        <f t="shared" si="656"/>
        <v>0</v>
      </c>
      <c r="M160" s="44" t="str">
        <f t="shared" si="657"/>
        <v>0</v>
      </c>
      <c r="N160" s="44" t="str">
        <f t="shared" si="658"/>
        <v>0</v>
      </c>
      <c r="O160" s="44" t="str">
        <f t="shared" si="659"/>
        <v>0</v>
      </c>
      <c r="P160" s="44" t="str">
        <f t="shared" si="660"/>
        <v>0</v>
      </c>
      <c r="Q160" s="44" t="str">
        <f t="shared" si="661"/>
        <v>0</v>
      </c>
      <c r="R160" s="44" t="str">
        <f t="shared" si="662"/>
        <v>0</v>
      </c>
      <c r="S160" s="44" t="s">
        <v>12</v>
      </c>
      <c r="T160" s="44" t="str">
        <f t="shared" si="663"/>
        <v>0</v>
      </c>
      <c r="U160" s="44" t="str">
        <f t="shared" si="664"/>
        <v>0</v>
      </c>
      <c r="V160" s="45"/>
      <c r="W160" s="46" t="str">
        <f t="shared" si="665"/>
        <v/>
      </c>
      <c r="X160" s="46" t="str">
        <f t="shared" si="666"/>
        <v/>
      </c>
      <c r="Y160" s="46" t="str">
        <f t="shared" si="667"/>
        <v/>
      </c>
      <c r="Z160" s="45"/>
      <c r="AA160" s="46" t="str">
        <f t="shared" si="668"/>
        <v/>
      </c>
      <c r="AB160" s="46" t="str">
        <f t="shared" si="669"/>
        <v/>
      </c>
      <c r="AC160" s="46" t="str">
        <f t="shared" si="670"/>
        <v xml:space="preserve"> </v>
      </c>
      <c r="AD160" s="45"/>
      <c r="AE160" s="46">
        <f t="shared" si="671"/>
        <v>0</v>
      </c>
      <c r="AF160" s="46" t="str">
        <f t="shared" si="672"/>
        <v/>
      </c>
      <c r="AG160" s="46" t="str">
        <f t="shared" si="673"/>
        <v/>
      </c>
      <c r="AH160" s="46" t="str">
        <f t="shared" si="674"/>
        <v/>
      </c>
      <c r="AI160" s="46" t="str">
        <f t="shared" si="675"/>
        <v/>
      </c>
      <c r="AJ160" s="46" t="str">
        <f t="shared" si="676"/>
        <v xml:space="preserve"> </v>
      </c>
      <c r="AK160" s="45"/>
      <c r="AL160" s="46" t="str">
        <f t="shared" si="677"/>
        <v/>
      </c>
      <c r="AM160" s="46" t="str">
        <f t="shared" si="678"/>
        <v/>
      </c>
      <c r="AN160" s="46" t="str">
        <f t="shared" si="679"/>
        <v xml:space="preserve"> </v>
      </c>
      <c r="AO160" s="45"/>
      <c r="AP160" s="46" t="str">
        <f t="shared" si="680"/>
        <v/>
      </c>
      <c r="AQ160" s="46" t="str">
        <f t="shared" si="681"/>
        <v/>
      </c>
      <c r="AR160" s="46" t="str">
        <f t="shared" si="682"/>
        <v xml:space="preserve"> </v>
      </c>
      <c r="AS160" s="45"/>
      <c r="AT160" s="46">
        <f t="shared" si="683"/>
        <v>0</v>
      </c>
      <c r="AU160" s="46" t="str">
        <f t="shared" si="684"/>
        <v/>
      </c>
      <c r="AV160" s="46" t="str">
        <f t="shared" si="685"/>
        <v/>
      </c>
      <c r="AW160" s="46" t="str">
        <f t="shared" si="686"/>
        <v/>
      </c>
      <c r="AX160" s="46" t="str">
        <f t="shared" si="687"/>
        <v/>
      </c>
      <c r="AY160" s="46" t="str">
        <f t="shared" si="688"/>
        <v xml:space="preserve"> </v>
      </c>
      <c r="AZ160" s="45"/>
      <c r="BA160" s="46" t="str">
        <f t="shared" si="689"/>
        <v/>
      </c>
      <c r="BB160" s="46" t="str">
        <f t="shared" si="690"/>
        <v/>
      </c>
      <c r="BC160" s="46" t="str">
        <f t="shared" si="691"/>
        <v xml:space="preserve"> </v>
      </c>
      <c r="BD160" s="45"/>
      <c r="BE160" s="46" t="str">
        <f t="shared" si="692"/>
        <v/>
      </c>
      <c r="BF160" s="46" t="str">
        <f t="shared" si="693"/>
        <v/>
      </c>
      <c r="BG160" s="46" t="str">
        <f t="shared" si="694"/>
        <v xml:space="preserve"> </v>
      </c>
      <c r="BH160" s="45"/>
      <c r="BI160" s="46">
        <f t="shared" si="695"/>
        <v>0</v>
      </c>
      <c r="BJ160" s="46" t="str">
        <f t="shared" si="696"/>
        <v/>
      </c>
      <c r="BK160" s="46" t="str">
        <f t="shared" si="697"/>
        <v/>
      </c>
      <c r="BL160" s="46" t="str">
        <f t="shared" si="698"/>
        <v/>
      </c>
      <c r="BM160" s="46" t="str">
        <f t="shared" si="699"/>
        <v/>
      </c>
      <c r="BN160" s="46" t="str">
        <f t="shared" si="700"/>
        <v>zero euro</v>
      </c>
      <c r="BO160" s="45"/>
      <c r="BP160" s="46" t="str">
        <f t="shared" si="701"/>
        <v/>
      </c>
      <c r="BQ160" s="45"/>
      <c r="BR160" s="46" t="str">
        <f t="shared" si="702"/>
        <v/>
      </c>
      <c r="BS160" s="46" t="str">
        <f t="shared" si="703"/>
        <v/>
      </c>
      <c r="BT160" s="46" t="str">
        <f t="shared" si="704"/>
        <v xml:space="preserve"> </v>
      </c>
      <c r="BU160" s="45"/>
      <c r="BV160" s="46">
        <f t="shared" si="705"/>
        <v>0</v>
      </c>
      <c r="BW160" s="46" t="str">
        <f t="shared" si="706"/>
        <v/>
      </c>
      <c r="BX160" s="46" t="str">
        <f t="shared" si="707"/>
        <v/>
      </c>
      <c r="BY160" s="46" t="str">
        <f t="shared" si="708"/>
        <v/>
      </c>
      <c r="BZ160" s="46" t="str">
        <f t="shared" si="709"/>
        <v/>
      </c>
      <c r="CA160" s="46" t="str">
        <f t="shared" si="710"/>
        <v xml:space="preserve"> </v>
      </c>
      <c r="CB160" s="45"/>
      <c r="CC160" s="19" t="str">
        <f t="shared" si="711"/>
        <v xml:space="preserve">       zero euro  </v>
      </c>
      <c r="CD160" s="47" t="e">
        <f>#REF!*H160</f>
        <v>#REF!</v>
      </c>
    </row>
    <row r="161" spans="1:82" ht="45" x14ac:dyDescent="0.2">
      <c r="A161" s="23" t="s">
        <v>337</v>
      </c>
      <c r="B161" s="72">
        <v>2</v>
      </c>
      <c r="C161" s="39">
        <v>2</v>
      </c>
      <c r="D161" s="39">
        <v>3</v>
      </c>
      <c r="E161" s="49">
        <f>IF(G161="","",MAX(E$9:E160)+1)</f>
        <v>121</v>
      </c>
      <c r="F161" s="77" t="s">
        <v>128</v>
      </c>
      <c r="G161" s="75" t="s">
        <v>28</v>
      </c>
      <c r="H161" s="43">
        <v>0</v>
      </c>
      <c r="I161" s="44" t="str">
        <f t="shared" si="653"/>
        <v xml:space="preserve"> 0,00</v>
      </c>
      <c r="J161" s="44" t="str">
        <f t="shared" si="654"/>
        <v>0</v>
      </c>
      <c r="K161" s="44" t="str">
        <f t="shared" si="655"/>
        <v>0</v>
      </c>
      <c r="L161" s="44" t="str">
        <f t="shared" si="656"/>
        <v>0</v>
      </c>
      <c r="M161" s="44" t="str">
        <f t="shared" si="657"/>
        <v>0</v>
      </c>
      <c r="N161" s="44" t="str">
        <f t="shared" si="658"/>
        <v>0</v>
      </c>
      <c r="O161" s="44" t="str">
        <f t="shared" si="659"/>
        <v>0</v>
      </c>
      <c r="P161" s="44" t="str">
        <f t="shared" si="660"/>
        <v>0</v>
      </c>
      <c r="Q161" s="44" t="str">
        <f t="shared" si="661"/>
        <v>0</v>
      </c>
      <c r="R161" s="44" t="str">
        <f t="shared" si="662"/>
        <v>0</v>
      </c>
      <c r="S161" s="44" t="s">
        <v>12</v>
      </c>
      <c r="T161" s="44" t="str">
        <f t="shared" si="663"/>
        <v>0</v>
      </c>
      <c r="U161" s="44" t="str">
        <f t="shared" si="664"/>
        <v>0</v>
      </c>
      <c r="V161" s="45"/>
      <c r="W161" s="46" t="str">
        <f t="shared" si="665"/>
        <v/>
      </c>
      <c r="X161" s="46" t="str">
        <f t="shared" si="666"/>
        <v/>
      </c>
      <c r="Y161" s="46" t="str">
        <f t="shared" si="667"/>
        <v/>
      </c>
      <c r="Z161" s="45"/>
      <c r="AA161" s="46" t="str">
        <f t="shared" si="668"/>
        <v/>
      </c>
      <c r="AB161" s="46" t="str">
        <f t="shared" si="669"/>
        <v/>
      </c>
      <c r="AC161" s="46" t="str">
        <f t="shared" si="670"/>
        <v xml:space="preserve"> </v>
      </c>
      <c r="AD161" s="45"/>
      <c r="AE161" s="46">
        <f t="shared" si="671"/>
        <v>0</v>
      </c>
      <c r="AF161" s="46" t="str">
        <f t="shared" si="672"/>
        <v/>
      </c>
      <c r="AG161" s="46" t="str">
        <f t="shared" si="673"/>
        <v/>
      </c>
      <c r="AH161" s="46" t="str">
        <f t="shared" si="674"/>
        <v/>
      </c>
      <c r="AI161" s="46" t="str">
        <f t="shared" si="675"/>
        <v/>
      </c>
      <c r="AJ161" s="46" t="str">
        <f t="shared" si="676"/>
        <v xml:space="preserve"> </v>
      </c>
      <c r="AK161" s="45"/>
      <c r="AL161" s="46" t="str">
        <f t="shared" si="677"/>
        <v/>
      </c>
      <c r="AM161" s="46" t="str">
        <f t="shared" si="678"/>
        <v/>
      </c>
      <c r="AN161" s="46" t="str">
        <f t="shared" si="679"/>
        <v xml:space="preserve"> </v>
      </c>
      <c r="AO161" s="45"/>
      <c r="AP161" s="46" t="str">
        <f t="shared" si="680"/>
        <v/>
      </c>
      <c r="AQ161" s="46" t="str">
        <f t="shared" si="681"/>
        <v/>
      </c>
      <c r="AR161" s="46" t="str">
        <f t="shared" si="682"/>
        <v xml:space="preserve"> </v>
      </c>
      <c r="AS161" s="45"/>
      <c r="AT161" s="46">
        <f t="shared" si="683"/>
        <v>0</v>
      </c>
      <c r="AU161" s="46" t="str">
        <f t="shared" si="684"/>
        <v/>
      </c>
      <c r="AV161" s="46" t="str">
        <f t="shared" si="685"/>
        <v/>
      </c>
      <c r="AW161" s="46" t="str">
        <f t="shared" si="686"/>
        <v/>
      </c>
      <c r="AX161" s="46" t="str">
        <f t="shared" si="687"/>
        <v/>
      </c>
      <c r="AY161" s="46" t="str">
        <f t="shared" si="688"/>
        <v xml:space="preserve"> </v>
      </c>
      <c r="AZ161" s="45"/>
      <c r="BA161" s="46" t="str">
        <f t="shared" si="689"/>
        <v/>
      </c>
      <c r="BB161" s="46" t="str">
        <f t="shared" si="690"/>
        <v/>
      </c>
      <c r="BC161" s="46" t="str">
        <f t="shared" si="691"/>
        <v xml:space="preserve"> </v>
      </c>
      <c r="BD161" s="45"/>
      <c r="BE161" s="46" t="str">
        <f t="shared" si="692"/>
        <v/>
      </c>
      <c r="BF161" s="46" t="str">
        <f t="shared" si="693"/>
        <v/>
      </c>
      <c r="BG161" s="46" t="str">
        <f t="shared" si="694"/>
        <v xml:space="preserve"> </v>
      </c>
      <c r="BH161" s="45"/>
      <c r="BI161" s="46">
        <f t="shared" si="695"/>
        <v>0</v>
      </c>
      <c r="BJ161" s="46" t="str">
        <f t="shared" si="696"/>
        <v/>
      </c>
      <c r="BK161" s="46" t="str">
        <f t="shared" si="697"/>
        <v/>
      </c>
      <c r="BL161" s="46" t="str">
        <f t="shared" si="698"/>
        <v/>
      </c>
      <c r="BM161" s="46" t="str">
        <f t="shared" si="699"/>
        <v/>
      </c>
      <c r="BN161" s="46" t="str">
        <f t="shared" si="700"/>
        <v>zero euro</v>
      </c>
      <c r="BO161" s="45"/>
      <c r="BP161" s="46" t="str">
        <f t="shared" si="701"/>
        <v/>
      </c>
      <c r="BQ161" s="45"/>
      <c r="BR161" s="46" t="str">
        <f t="shared" si="702"/>
        <v/>
      </c>
      <c r="BS161" s="46" t="str">
        <f t="shared" si="703"/>
        <v/>
      </c>
      <c r="BT161" s="46" t="str">
        <f t="shared" si="704"/>
        <v xml:space="preserve"> </v>
      </c>
      <c r="BU161" s="45"/>
      <c r="BV161" s="46">
        <f t="shared" si="705"/>
        <v>0</v>
      </c>
      <c r="BW161" s="46" t="str">
        <f t="shared" si="706"/>
        <v/>
      </c>
      <c r="BX161" s="46" t="str">
        <f t="shared" si="707"/>
        <v/>
      </c>
      <c r="BY161" s="46" t="str">
        <f t="shared" si="708"/>
        <v/>
      </c>
      <c r="BZ161" s="46" t="str">
        <f t="shared" si="709"/>
        <v/>
      </c>
      <c r="CA161" s="46" t="str">
        <f t="shared" si="710"/>
        <v xml:space="preserve"> </v>
      </c>
      <c r="CB161" s="45"/>
      <c r="CC161" s="19" t="str">
        <f t="shared" si="711"/>
        <v xml:space="preserve">       zero euro  </v>
      </c>
      <c r="CD161" s="47" t="e">
        <f>#REF!*H161</f>
        <v>#REF!</v>
      </c>
    </row>
    <row r="162" spans="1:82" ht="11.25" x14ac:dyDescent="0.2">
      <c r="A162" s="23" t="s">
        <v>337</v>
      </c>
      <c r="B162" s="72">
        <v>2</v>
      </c>
      <c r="C162" s="39">
        <v>2</v>
      </c>
      <c r="D162" s="39">
        <v>3</v>
      </c>
      <c r="E162" s="49" t="str">
        <f>IF(G162="","",MAX(E$9:E161)+1)</f>
        <v/>
      </c>
      <c r="F162" s="76" t="s">
        <v>408</v>
      </c>
      <c r="G162" s="75"/>
      <c r="H162" s="43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5"/>
      <c r="W162" s="46"/>
      <c r="X162" s="46"/>
      <c r="Y162" s="46"/>
      <c r="Z162" s="45"/>
      <c r="AA162" s="46"/>
      <c r="AB162" s="46"/>
      <c r="AC162" s="46"/>
      <c r="AD162" s="45"/>
      <c r="AE162" s="46"/>
      <c r="AF162" s="46"/>
      <c r="AG162" s="46"/>
      <c r="AH162" s="46"/>
      <c r="AI162" s="46"/>
      <c r="AJ162" s="46"/>
      <c r="AK162" s="45"/>
      <c r="AL162" s="46"/>
      <c r="AM162" s="46"/>
      <c r="AN162" s="46"/>
      <c r="AO162" s="45"/>
      <c r="AP162" s="46"/>
      <c r="AQ162" s="46"/>
      <c r="AR162" s="46"/>
      <c r="AS162" s="45"/>
      <c r="AT162" s="46"/>
      <c r="AU162" s="46"/>
      <c r="AV162" s="46"/>
      <c r="AW162" s="46"/>
      <c r="AX162" s="46"/>
      <c r="AY162" s="46"/>
      <c r="AZ162" s="45"/>
      <c r="BA162" s="46"/>
      <c r="BB162" s="46"/>
      <c r="BC162" s="46"/>
      <c r="BD162" s="45"/>
      <c r="BE162" s="46"/>
      <c r="BF162" s="46"/>
      <c r="BG162" s="46"/>
      <c r="BH162" s="45"/>
      <c r="BI162" s="46"/>
      <c r="BJ162" s="46"/>
      <c r="BK162" s="46"/>
      <c r="BL162" s="46"/>
      <c r="BM162" s="46"/>
      <c r="BN162" s="46"/>
      <c r="BO162" s="45"/>
      <c r="BP162" s="46"/>
      <c r="BQ162" s="45"/>
      <c r="BR162" s="46"/>
      <c r="BS162" s="46"/>
      <c r="BT162" s="46"/>
      <c r="BU162" s="45"/>
      <c r="BV162" s="46"/>
      <c r="BW162" s="46"/>
      <c r="BX162" s="46"/>
      <c r="BY162" s="46"/>
      <c r="BZ162" s="46"/>
      <c r="CA162" s="46"/>
      <c r="CB162" s="45"/>
      <c r="CC162" s="19"/>
      <c r="CD162" s="47"/>
    </row>
    <row r="163" spans="1:82" ht="56.25" x14ac:dyDescent="0.2">
      <c r="A163" s="23" t="s">
        <v>337</v>
      </c>
      <c r="B163" s="72">
        <v>2</v>
      </c>
      <c r="C163" s="39">
        <v>2</v>
      </c>
      <c r="D163" s="39">
        <v>3</v>
      </c>
      <c r="E163" s="49">
        <f>IF(G163="","",MAX(E$9:E162)+1)</f>
        <v>122</v>
      </c>
      <c r="F163" s="76" t="s">
        <v>440</v>
      </c>
      <c r="G163" s="75" t="s">
        <v>28</v>
      </c>
      <c r="H163" s="43">
        <v>0</v>
      </c>
      <c r="I163" s="44" t="str">
        <f t="shared" ref="I163:I169" si="712">IF(H163=INT(H163),CONCATENATE(" ",H163,",00"),IF(INT(H163*10)=H163*10,CONCATENATE(" ",H163,"0"),CONCATENATE(" ",H163)))</f>
        <v xml:space="preserve"> 0,00</v>
      </c>
      <c r="J163" s="44" t="str">
        <f t="shared" ref="J163:J169" si="713">IF(H163&gt;=100000000,MID(RIGHT(I163,12),1,1),"0")</f>
        <v>0</v>
      </c>
      <c r="K163" s="44" t="str">
        <f t="shared" ref="K163:K169" si="714">IF(H163&gt;=10000000,MID(RIGHT(I163,11),1,1),"0")</f>
        <v>0</v>
      </c>
      <c r="L163" s="44" t="str">
        <f t="shared" ref="L163:L169" si="715">IF(H163&gt;=1000000,MID(RIGHT(I163,10),1,1),"0")</f>
        <v>0</v>
      </c>
      <c r="M163" s="44" t="str">
        <f t="shared" ref="M163:M169" si="716">IF(H163&gt;=100000,MID(RIGHT(I163,9),1,1),"0")</f>
        <v>0</v>
      </c>
      <c r="N163" s="44" t="str">
        <f t="shared" ref="N163:N169" si="717">IF(H163&gt;=10000,MID(RIGHT(I163,8),1,1),"0")</f>
        <v>0</v>
      </c>
      <c r="O163" s="44" t="str">
        <f t="shared" ref="O163:O169" si="718">IF(H163&gt;=1000,MID(RIGHT(I163,7),1,1),"0")</f>
        <v>0</v>
      </c>
      <c r="P163" s="44" t="str">
        <f t="shared" ref="P163:P169" si="719">IF(H163&gt;=100,MID(RIGHT(I163,6),1,1),"0")</f>
        <v>0</v>
      </c>
      <c r="Q163" s="44" t="str">
        <f t="shared" ref="Q163:Q169" si="720">IF(H163&gt;=10,MID(RIGHT(I163,5),1,1),"0")</f>
        <v>0</v>
      </c>
      <c r="R163" s="44" t="str">
        <f t="shared" ref="R163:R169" si="721">IF(H163&gt;=0,MID(RIGHT(I163,4),1,1),"0")</f>
        <v>0</v>
      </c>
      <c r="S163" s="44" t="s">
        <v>12</v>
      </c>
      <c r="T163" s="44" t="str">
        <f t="shared" ref="T163:T169" si="722">IF(INT(H163)&lt;&gt;H163,MID(RIGHT(I163,2),1,1),"0")</f>
        <v>0</v>
      </c>
      <c r="U163" s="44" t="str">
        <f t="shared" ref="U163:U169" si="723">IF(INT(H163*10)&lt;&gt;H163*10,RIGHT(I163,1),"0")</f>
        <v>0</v>
      </c>
      <c r="V163" s="45"/>
      <c r="W163" s="46" t="str">
        <f t="shared" ref="W163:W169" si="724">IF(OR(VALUE(J163)=0,VALUE(J163)&gt;5),"",CONCATENATE(IF(VALUE(J163)=1,"",IF(VALUE(J163)=2,"deux ",IF(VALUE(J163)=3,"trois ",IF(VALUE(J163)=4,"quatre ",IF(VALUE(J163)=5,"cinq "))))),"cent"))</f>
        <v/>
      </c>
      <c r="X163" s="46" t="str">
        <f t="shared" ref="X163:X169" si="725">IF(OR(J163="",VALUE(J163)&lt;6),"",CONCATENATE(IF(VALUE(J163)=6,"six ",IF(VALUE(J163)=7,"sept ",IF(VALUE(J163)=8,"huit ",IF(VALUE(J163)=9,"neuf ")))),"cent"))</f>
        <v/>
      </c>
      <c r="Y163" s="46" t="str">
        <f t="shared" ref="Y163:Y169" si="726">CONCATENATE(W163,X163)</f>
        <v/>
      </c>
      <c r="Z163" s="45"/>
      <c r="AA163" s="46" t="str">
        <f t="shared" ref="AA163:AA169" si="727">IF(OR(K163="",VALUE(K163)=0,VALUE(K163)&gt;5,AND(VALUE(AE163)&gt;10,VALUE(AE163)&lt;17)),"",IF(OR(VALUE(AE163)=10,AND(VALUE(AE163)&gt;16,VALUE(AE163)&lt;20)),"dix",IF(VALUE(K163)=2,"vingt",IF(VALUE(K163)=3,"trente",IF(VALUE(K163)=4,"quarante",IF(VALUE(K163)=5,"cinquante"))))))</f>
        <v/>
      </c>
      <c r="AB163" s="46" t="str">
        <f t="shared" ref="AB163:AB169" si="728">IF(OR(K163="",VALUE(K163)&lt;6),"",IF(AND(VALUE(K163)=7,OR(VALUE(L163)=0,AE163&gt;76)),"soixante dix",IF(OR(VALUE(K163)=6,VALUE(K163)=7),"soixante",IF(AND(VALUE(K163)=9,OR(VALUE(L163)=0,VALUE(AE163)&gt;96)),"quatre vingt dix",IF(OR(VALUE(K163)=8,VALUE(K163)=9),"quatre vingt")))))</f>
        <v/>
      </c>
      <c r="AC163" s="46" t="str">
        <f t="shared" ref="AC163:AC169" si="729">CONCATENATE(" ",AA163,AB163,IF(OR(VALUE(L163)&lt;&gt;1,VALUE(K163)=0,VALUE(K163)=1,VALUE(K163)=8,VALUE(K163)=9),""," et"))</f>
        <v xml:space="preserve"> </v>
      </c>
      <c r="AD163" s="45"/>
      <c r="AE163" s="46">
        <f t="shared" ref="AE163:AE169" si="730">VALUE(CONCATENATE(K163,L163))</f>
        <v>0</v>
      </c>
      <c r="AF163" s="46" t="str">
        <f t="shared" ref="AF163:AF169" si="731">IF(OR(VALUE(L163)=0,AE163="",VALUE(L163)&gt;5,AND(VALUE(AE163)&gt;5,VALUE(AE163)&lt;16),AND(VALUE(AE163)&gt;65,VALUE(AE163)&lt;76),AND(VALUE(AE163)&gt;85,VALUE(AE163)&lt;96)),"",CONCATENATE(IF(VALUE(L163)=1,"un",IF(VALUE(L163)=2,"deux",IF(VALUE(L163)=3,"trois",IF(VALUE(L163)=4,"quatre",IF(VALUE(L163)=5,"cinq")))))," million"))</f>
        <v/>
      </c>
      <c r="AG163" s="46" t="str">
        <f t="shared" ref="AG163:AG169" si="732">IF(OR(AE163="",VALUE(L163)&lt;6,AND(VALUE(AE163)&gt;10,VALUE(AE163)&lt;17),AE163=76,AE163=96),"",CONCATENATE(IF(VALUE(L163)=6,"six",IF(VALUE(L163)=7,"sept",IF(VALUE(L163)=8,"huit",IF(VALUE(L163)=9,"neuf",IF(VALUE(AE163)=10,"dix")))))," million"))</f>
        <v/>
      </c>
      <c r="AH163" s="46" t="str">
        <f t="shared" ref="AH163:AH169" si="733">IF(OR(AE163="",VALUE(AE163)&lt;11,AND(VALUE(AE163)&gt;15,VALUE(AE163)&lt;71),AND(VALUE(AE163)&gt;75,VALUE(AE163)&lt;91),VALUE(AE163)&gt;95),"",CONCATENATE(IF(OR(VALUE(AE163)=91,VALUE(AE163)=71,VALUE(AE163)=11),"onze",IF(OR(VALUE(AE163)=92,VALUE(AE163)=72,VALUE(AE163)=12),"douze",IF(OR(VALUE(AE163)=93,VALUE(AE163)=73,VALUE(AE163)=13),"treize",IF(OR(AE163=94,AE163=74,AE163=14),"quatorze",IF(OR(AE163=95,AE163=75,AE163=15),"quinze")))))," million"))</f>
        <v/>
      </c>
      <c r="AI163" s="46" t="str">
        <f t="shared" ref="AI163:AI169" si="734">IF(OR(AE163=16,AE163=76,AE163=96),"seize million","")</f>
        <v/>
      </c>
      <c r="AJ163" s="46" t="str">
        <f t="shared" ref="AJ163:AJ169" si="735">CONCATENATE(" ",AF163,AG163,AH163,AI163,IF(VALUE(CONCATENATE(J163,K163,L163))=0,"",IF(VALUE(L163)=0,"million","")),IF(AND(VALUE(CONCATENATE(J163,K163,L163))&gt;1,VALUE(CONCATENATE(M163,N163,O163,P163,Q163,R163))=0),"s",""))</f>
        <v xml:space="preserve"> </v>
      </c>
      <c r="AK163" s="45"/>
      <c r="AL163" s="46" t="str">
        <f t="shared" ref="AL163:AL169" si="736">IF(OR(VALUE(M163)=0,VALUE(M163)&gt;5),"",CONCATENATE(IF(VALUE(M163)=1,"",IF(VALUE(M163)=2,"deux ",IF(VALUE(M163)=3,"trois ",IF(VALUE(M163)=4,"quatre ",IF(VALUE(M163)=5,"cinq "))))),"cent"))</f>
        <v/>
      </c>
      <c r="AM163" s="46" t="str">
        <f t="shared" ref="AM163:AM169" si="737">IF(OR(M163="",VALUE(M163)&lt;6),"",CONCATENATE(IF(VALUE(M163)=6,"six ",IF(VALUE(M163)=7,"sept ",IF(VALUE(M163)=8,"huit ",IF(VALUE(M163)=9,"neuf ")))),"cent"))</f>
        <v/>
      </c>
      <c r="AN163" s="46" t="str">
        <f t="shared" ref="AN163:AN169" si="738">CONCATENATE(" ",AL163,AM163)</f>
        <v xml:space="preserve"> </v>
      </c>
      <c r="AO163" s="45"/>
      <c r="AP163" s="46" t="str">
        <f t="shared" ref="AP163:AP169" si="739">IF(OR(N163="",VALUE(N163)=0,VALUE(N163)&gt;5,AND(VALUE(AT163)&gt;10,VALUE(AT163)&lt;17)),"",IF(OR(VALUE(AT163)=10,AND(VALUE(AT163)&gt;16,VALUE(AT163)&lt;20)),"dix",IF(VALUE(N163)=2,"vingt",IF(VALUE(N163)=3,"trente",IF(VALUE(N163)=4,"quarante",IF(VALUE(N163)=5,"cinquante"))))))</f>
        <v/>
      </c>
      <c r="AQ163" s="46" t="str">
        <f t="shared" ref="AQ163:AQ169" si="740">IF(OR(N163="",VALUE(N163)&lt;6),"",IF(AND(VALUE(N163)=7,OR(VALUE(O163)=0,AT163&gt;76)),"soixante dix",IF(OR(VALUE(N163)=6,VALUE(N163)=7),"soixante",IF(AND(VALUE(N163)=9,OR(VALUE(O163)=0,VALUE(AT163)&gt;96)),"quatre vingt dix",IF(OR(VALUE(N163)=8,VALUE(N163)=9),"quatre vingt")))))</f>
        <v/>
      </c>
      <c r="AR163" s="46" t="str">
        <f t="shared" ref="AR163:AR169" si="741">CONCATENATE(" ",AP163,AQ163,IF(OR(VALUE(O163)&lt;&gt;1,VALUE(N163)=0,VALUE(N163)=1,VALUE(N163)=8,VALUE(N163)=9),""," et"))</f>
        <v xml:space="preserve"> </v>
      </c>
      <c r="AS163" s="45"/>
      <c r="AT163" s="46">
        <f t="shared" ref="AT163:AT169" si="742">VALUE(CONCATENATE(N163,O163))</f>
        <v>0</v>
      </c>
      <c r="AU163" s="46" t="str">
        <f t="shared" ref="AU163:AU169" si="743">IF(OR(VALUE(O163)=0,AT163="",VALUE(O163)&gt;5,AND(VALUE(AT163)&gt;5,VALUE(AT163)&lt;16),AND(VALUE(AT163)&gt;65,VALUE(AT163)&lt;76),AND(VALUE(AT163)&gt;85,VALUE(AT163)&lt;96)),"",CONCATENATE(IF(VALUE(O163)=1,"un",IF(VALUE(O163)=2,"deux",IF(VALUE(O163)=3,"trois",IF(VALUE(O163)=4,"quatre",IF(VALUE(O163)=5,"cinq")))))," mille"))</f>
        <v/>
      </c>
      <c r="AV163" s="46" t="str">
        <f t="shared" ref="AV163:AV169" si="744">IF(OR(AT163="",VALUE(O163)&lt;6,AND(VALUE(AT163)&gt;10,VALUE(AT163)&lt;17),AT163=76,AT163=96),"",CONCATENATE(IF(VALUE(O163)=6,"six",IF(VALUE(O163)=7,"sept",IF(VALUE(O163)=8,"huit",IF(VALUE(O163)=9,"neuf",IF(VALUE(AT163)=10,"dix")))))," mille"))</f>
        <v/>
      </c>
      <c r="AW163" s="46" t="str">
        <f t="shared" ref="AW163:AW169" si="745">IF(OR(AT163="",VALUE(AT163)&lt;11,AND(VALUE(AT163)&gt;15,VALUE(AT163)&lt;71),AND(VALUE(AT163)&gt;75,VALUE(AT163)&lt;91),VALUE(AT163)&gt;95),"",CONCATENATE(IF(OR(VALUE(AT163)=91,VALUE(AT163)=71,VALUE(AT163)=11),"onze",IF(OR(VALUE(AT163)=92,VALUE(AT163)=72,VALUE(AT163)=12),"douze",IF(OR(VALUE(AT163)=93,VALUE(AT163)=73,VALUE(AT163)=13),"treize",IF(OR(AT163=94,AT163=74,AT163=14),"quatorze",IF(OR(AT163=95,AT163=75,AT163=15),"quinze")))))," mille"))</f>
        <v/>
      </c>
      <c r="AX163" s="46" t="str">
        <f t="shared" ref="AX163:AX169" si="746">IF(OR(AT163=16,AT163=76,AT163=96),"seize mille","")</f>
        <v/>
      </c>
      <c r="AY163" s="46" t="str">
        <f t="shared" ref="AY163:AY169" si="747">IF(AND(AU163="un mille",H163&lt;10000)," mille",CONCATENATE(" ",AU163,AV163,AW163,AX163,IF(VALUE(CONCATENATE(M163,N163,O163))=0,"",IF(VALUE(O163)=0," mille","")),IF(AND(VALUE(CONCATENATE(M163,N163,O163))&gt;1,VALUE(CONCATENATE(P163,Q163,R163))=0),"s","")))</f>
        <v xml:space="preserve"> </v>
      </c>
      <c r="AZ163" s="45"/>
      <c r="BA163" s="46" t="str">
        <f t="shared" ref="BA163:BA169" si="748">IF(OR(VALUE(P163)=0,VALUE(P163)&gt;5),"",CONCATENATE(IF(VALUE(P163)=1,"",IF(VALUE(P163)=2,"deux ",IF(VALUE(P163)=3,"trois ",IF(VALUE(P163)=4,"quatre ",IF(VALUE(P163)=5,"cinq "))))),"cent"))</f>
        <v/>
      </c>
      <c r="BB163" s="46" t="str">
        <f t="shared" ref="BB163:BB169" si="749">IF(OR(P163="",VALUE(P163)&lt;6),"",CONCATENATE(IF(VALUE(P163)=6,"six ",IF(VALUE(P163)=7,"sept ",IF(VALUE(P163)=8,"huit ",IF(VALUE(P163)=9,"neuf ")))),"cent"))</f>
        <v/>
      </c>
      <c r="BC163" s="46" t="str">
        <f t="shared" ref="BC163:BC169" si="750">CONCATENATE(" ",BA163,BB163)</f>
        <v xml:space="preserve"> </v>
      </c>
      <c r="BD163" s="45"/>
      <c r="BE163" s="46" t="str">
        <f t="shared" ref="BE163:BE169" si="751">IF(OR(Q163="",VALUE(Q163)=0,VALUE(Q163)&gt;5,AND(VALUE(BI163)&gt;10,VALUE(BI163)&lt;17)),"",IF(OR(VALUE(BI163)=10,AND(VALUE(BI163)&gt;16,VALUE(BI163)&lt;20)),"dix",IF(VALUE(Q163)=2,"vingt",IF(VALUE(Q163)=3,"trente",IF(VALUE(Q163)=4,"quarante",IF(VALUE(Q163)=5,"cinquante"))))))</f>
        <v/>
      </c>
      <c r="BF163" s="46" t="str">
        <f t="shared" ref="BF163:BF169" si="752">IF(OR(Q163="",VALUE(Q163)&lt;6),"",IF(AND(VALUE(Q163)=7,OR(VALUE(R163)=0,BI163&gt;76)),"soixante dix",IF(OR(VALUE(Q163)=6,VALUE(Q163)=7),"soixante",IF(AND(VALUE(Q163)=9,OR(VALUE(R163)=0,VALUE(BI163)&gt;96)),"quatre vingt dix",IF(OR(VALUE(Q163)=8,VALUE(Q163)=9),"quatre vingt")))))</f>
        <v/>
      </c>
      <c r="BG163" s="46" t="str">
        <f t="shared" ref="BG163:BG169" si="753">CONCATENATE(" ",BE163,BF163,IF(OR(VALUE(R163)&lt;&gt;1,VALUE(Q163)=0,VALUE(Q163)=1,VALUE(Q163)=8,VALUE(Q163)=9),""," et"))</f>
        <v xml:space="preserve"> </v>
      </c>
      <c r="BH163" s="45"/>
      <c r="BI163" s="46">
        <f t="shared" ref="BI163:BI169" si="754">VALUE(CONCATENATE(Q163,R163))</f>
        <v>0</v>
      </c>
      <c r="BJ163" s="46" t="str">
        <f t="shared" ref="BJ163:BJ169" si="755">IF(OR(VALUE(R163)=0,BI163="",VALUE(R163)&gt;5,AND(VALUE(BI163)&gt;5,VALUE(BI163)&lt;16),AND(VALUE(BI163)&gt;65,VALUE(BI163)&lt;76),AND(VALUE(BI163)&gt;85,VALUE(BI163)&lt;96)),"",CONCATENATE(IF(VALUE(R163)=1,"un",IF(VALUE(R163)=2,"deux",IF(VALUE(R163)=3,"trois",IF(VALUE(R163)=4,"quatre",IF(VALUE(R163)=5,"cinq")))))," euro"))</f>
        <v/>
      </c>
      <c r="BK163" s="46" t="str">
        <f t="shared" ref="BK163:BK169" si="756">IF(OR(BI163="",VALUE(R163)&lt;6,AND(VALUE(BI163)&gt;10,VALUE(BI163)&lt;17),BI163=76,BI163=96),"",CONCATENATE(IF(VALUE(R163)=6,"six",IF(VALUE(R163)=7,"sept",IF(VALUE(R163)=8,"huit",IF(VALUE(R163)=9,"neuf",IF(VALUE(BI163)=10,"dix")))))," euro"))</f>
        <v/>
      </c>
      <c r="BL163" s="46" t="str">
        <f t="shared" ref="BL163:BL169" si="757">IF(OR(BI163="",VALUE(BI163)&lt;11,AND(VALUE(BI163)&gt;15,VALUE(BI163)&lt;71),AND(VALUE(BI163)&gt;75,VALUE(BI163)&lt;91),VALUE(BI163)&gt;95),"",CONCATENATE(IF(OR(VALUE(BI163)=91,VALUE(BI163)=71,VALUE(BI163)=11),"onze",IF(OR(VALUE(BI163)=92,VALUE(BI163)=72,VALUE(BI163)=12),"douze",IF(OR(VALUE(BI163)=93,VALUE(BI163)=73,VALUE(BI163)=13),"treize",IF(OR(BI163=94,BI163=74,BI163=14),"quatorze",IF(OR(BI163=95,BI163=75,BI163=15),"quinze")))))," euro"))</f>
        <v/>
      </c>
      <c r="BM163" s="46" t="str">
        <f t="shared" ref="BM163:BM169" si="758">IF(OR(BI163=16,BI163=76,BI163=96),"seize euro","")</f>
        <v/>
      </c>
      <c r="BN163" s="46" t="str">
        <f t="shared" ref="BN163:BN169" si="759">IF(VALUE(CONCATENATE(J163,K163,L163,M163,N163,O163,P163,Q163,R163))=0,"zero euro",CONCATENATE(" ",BJ163,BK163,BL163,BM163,IF(VALUE(CONCATENATE(M163,N163,O163,P163,Q163,R163))=0," d'",""),IF(OR(VALUE(R163)=0,VALUE(CONCATENATE(P163,Q163,R163))=0)," euro",""),IF(VALUE(CONCATENATE(J163,K163,L163,M163,N163,O163,P163,Q163,R163))&gt;1,"s","")))</f>
        <v>zero euro</v>
      </c>
      <c r="BO163" s="45"/>
      <c r="BP163" s="46" t="str">
        <f t="shared" ref="BP163:BP169" si="760">IF(VALUE(CONCATENATE(T163,U163))=0,""," virgule")</f>
        <v/>
      </c>
      <c r="BQ163" s="45"/>
      <c r="BR163" s="46" t="str">
        <f t="shared" ref="BR163:BR169" si="761">IF(OR(T163="",VALUE(T163)=0,VALUE(T163)&gt;5,AND(VALUE(BV163)&gt;10,VALUE(BV163)&lt;17)),"",IF(OR(VALUE(BV163)=10,AND(VALUE(BV163)&gt;16,VALUE(BV163)&lt;20)),"dix",IF(VALUE(T163)=2,"vingt",IF(VALUE(T163)=3,"trente",IF(VALUE(T163)=4,"quarante",IF(VALUE(T163)=5,"cinquante"))))))</f>
        <v/>
      </c>
      <c r="BS163" s="46" t="str">
        <f t="shared" ref="BS163:BS169" si="762">IF(OR(T163="",VALUE(T163)&lt;6),"",IF(AND(VALUE(T163)=7,OR(VALUE(U163)=0,BV163&gt;76)),"soixante dix",IF(OR(VALUE(T163)=6,VALUE(T163)=7),"soixante",IF(AND(VALUE(T163)=9,OR(VALUE(U163)=0,VALUE(BV163)&gt;96)),"quatre vingt dix",IF(OR(VALUE(T163)=8,VALUE(T163)=9),"quatre vingt")))))</f>
        <v/>
      </c>
      <c r="BT163" s="46" t="str">
        <f t="shared" ref="BT163:BT169" si="763">CONCATENATE(" ",BR163,BS163,IF(OR(VALUE(U163)&lt;&gt;1,VALUE(T163)=0,VALUE(T163)=1,VALUE(T163)=8,VALUE(T163)=9),""," et"))</f>
        <v xml:space="preserve"> </v>
      </c>
      <c r="BU163" s="45"/>
      <c r="BV163" s="46">
        <f t="shared" ref="BV163:BV169" si="764">VALUE(CONCATENATE(T163,U163))</f>
        <v>0</v>
      </c>
      <c r="BW163" s="46" t="str">
        <f t="shared" ref="BW163:BW169" si="765">IF(OR(VALUE(U163)=0,BV163="",VALUE(U163)&gt;5,AND(VALUE(BV163)&gt;5,VALUE(BV163)&lt;16),AND(VALUE(BV163)&gt;65,VALUE(BV163)&lt;76),AND(VALUE(BV163)&gt;85,VALUE(BV163)&lt;96)),"",CONCATENATE(IF(VALUE(U163)=1,"un",IF(VALUE(U163)=2,"deux",IF(VALUE(U163)=3,"trois",IF(VALUE(U163)=4,"quatre",IF(VALUE(U163)=5,"cinq")))))," centime"))</f>
        <v/>
      </c>
      <c r="BX163" s="46" t="str">
        <f t="shared" ref="BX163:BX169" si="766">IF(OR(BV163="",VALUE(U163)&lt;6,AND(VALUE(BV163)&gt;10,VALUE(BV163)&lt;17),BV163=76,BV163=96),"",CONCATENATE(IF(VALUE(U163)=6,"six",IF(VALUE(U163)=7,"sept",IF(VALUE(U163)=8,"huit",IF(VALUE(U163)=9,"neuf",IF(VALUE(BV163)=10,"dix")))))," centime"))</f>
        <v/>
      </c>
      <c r="BY163" s="46" t="str">
        <f t="shared" ref="BY163:BY169" si="767">IF(OR(BV163="",VALUE(BV163)&lt;11,AND(VALUE(BV163)&gt;15,VALUE(BV163)&lt;71),AND(VALUE(BV163)&gt;75,VALUE(BV163)&lt;91),VALUE(BV163)&gt;95),"",CONCATENATE(IF(OR(VALUE(BV163)=91,VALUE(BV163)=71,VALUE(BV163)=11),"onze",IF(OR(VALUE(BV163)=92,VALUE(BV163)=72,VALUE(BV163)=12),"douze",IF(OR(VALUE(BV163)=93,VALUE(BV163)=73,VALUE(BV163)=13),"treize",IF(OR(BV163=94,BV163=74,BV163=14),"quatorze",IF(OR(BV163=95,BV163=75,BV163=15),"quinze")))))," centime"))</f>
        <v/>
      </c>
      <c r="BZ163" s="46" t="str">
        <f t="shared" ref="BZ163:BZ169" si="768">IF(OR(BV163=16,BV163=76,BV163=96),"seize centime","")</f>
        <v/>
      </c>
      <c r="CA163" s="46" t="str">
        <f t="shared" ref="CA163:CA169" si="769">CONCATENATE(" ",BW163,BX163,BY163,BZ163,IF(AND(VALUE(RIGHT(I163,2))&lt;&gt;0,VALUE(RIGHT(I163,1))=0),"centime",""),IF(VALUE(CONCATENATE(T163,U163))&gt;1,"s",""))</f>
        <v xml:space="preserve"> </v>
      </c>
      <c r="CB163" s="45"/>
      <c r="CC163" s="19" t="str">
        <f t="shared" ref="CC163:CC169" si="770">CONCATENATE(Y163,AC163,AJ163,AN163,AR163,AY163,BC163,BG163,BN163,BP163,BT163,CA163)</f>
        <v xml:space="preserve">       zero euro  </v>
      </c>
      <c r="CD163" s="47" t="e">
        <f>#REF!*H163</f>
        <v>#REF!</v>
      </c>
    </row>
    <row r="164" spans="1:82" ht="56.25" x14ac:dyDescent="0.2">
      <c r="A164" s="23" t="s">
        <v>337</v>
      </c>
      <c r="B164" s="72">
        <v>2</v>
      </c>
      <c r="C164" s="39">
        <v>2</v>
      </c>
      <c r="D164" s="39">
        <v>3</v>
      </c>
      <c r="E164" s="49">
        <f>IF(G164="","",MAX(E$9:E163)+1)</f>
        <v>123</v>
      </c>
      <c r="F164" s="76" t="s">
        <v>441</v>
      </c>
      <c r="G164" s="75" t="s">
        <v>28</v>
      </c>
      <c r="H164" s="43">
        <v>0</v>
      </c>
      <c r="I164" s="44" t="str">
        <f t="shared" si="712"/>
        <v xml:space="preserve"> 0,00</v>
      </c>
      <c r="J164" s="44" t="str">
        <f t="shared" si="713"/>
        <v>0</v>
      </c>
      <c r="K164" s="44" t="str">
        <f t="shared" si="714"/>
        <v>0</v>
      </c>
      <c r="L164" s="44" t="str">
        <f t="shared" si="715"/>
        <v>0</v>
      </c>
      <c r="M164" s="44" t="str">
        <f t="shared" si="716"/>
        <v>0</v>
      </c>
      <c r="N164" s="44" t="str">
        <f t="shared" si="717"/>
        <v>0</v>
      </c>
      <c r="O164" s="44" t="str">
        <f t="shared" si="718"/>
        <v>0</v>
      </c>
      <c r="P164" s="44" t="str">
        <f t="shared" si="719"/>
        <v>0</v>
      </c>
      <c r="Q164" s="44" t="str">
        <f t="shared" si="720"/>
        <v>0</v>
      </c>
      <c r="R164" s="44" t="str">
        <f t="shared" si="721"/>
        <v>0</v>
      </c>
      <c r="S164" s="44" t="s">
        <v>12</v>
      </c>
      <c r="T164" s="44" t="str">
        <f t="shared" si="722"/>
        <v>0</v>
      </c>
      <c r="U164" s="44" t="str">
        <f t="shared" si="723"/>
        <v>0</v>
      </c>
      <c r="V164" s="45"/>
      <c r="W164" s="46" t="str">
        <f t="shared" si="724"/>
        <v/>
      </c>
      <c r="X164" s="46" t="str">
        <f t="shared" si="725"/>
        <v/>
      </c>
      <c r="Y164" s="46" t="str">
        <f t="shared" si="726"/>
        <v/>
      </c>
      <c r="Z164" s="45"/>
      <c r="AA164" s="46" t="str">
        <f t="shared" si="727"/>
        <v/>
      </c>
      <c r="AB164" s="46" t="str">
        <f t="shared" si="728"/>
        <v/>
      </c>
      <c r="AC164" s="46" t="str">
        <f t="shared" si="729"/>
        <v xml:space="preserve"> </v>
      </c>
      <c r="AD164" s="45"/>
      <c r="AE164" s="46">
        <f t="shared" si="730"/>
        <v>0</v>
      </c>
      <c r="AF164" s="46" t="str">
        <f t="shared" si="731"/>
        <v/>
      </c>
      <c r="AG164" s="46" t="str">
        <f t="shared" si="732"/>
        <v/>
      </c>
      <c r="AH164" s="46" t="str">
        <f t="shared" si="733"/>
        <v/>
      </c>
      <c r="AI164" s="46" t="str">
        <f t="shared" si="734"/>
        <v/>
      </c>
      <c r="AJ164" s="46" t="str">
        <f t="shared" si="735"/>
        <v xml:space="preserve"> </v>
      </c>
      <c r="AK164" s="45"/>
      <c r="AL164" s="46" t="str">
        <f t="shared" si="736"/>
        <v/>
      </c>
      <c r="AM164" s="46" t="str">
        <f t="shared" si="737"/>
        <v/>
      </c>
      <c r="AN164" s="46" t="str">
        <f t="shared" si="738"/>
        <v xml:space="preserve"> </v>
      </c>
      <c r="AO164" s="45"/>
      <c r="AP164" s="46" t="str">
        <f t="shared" si="739"/>
        <v/>
      </c>
      <c r="AQ164" s="46" t="str">
        <f t="shared" si="740"/>
        <v/>
      </c>
      <c r="AR164" s="46" t="str">
        <f t="shared" si="741"/>
        <v xml:space="preserve"> </v>
      </c>
      <c r="AS164" s="45"/>
      <c r="AT164" s="46">
        <f t="shared" si="742"/>
        <v>0</v>
      </c>
      <c r="AU164" s="46" t="str">
        <f t="shared" si="743"/>
        <v/>
      </c>
      <c r="AV164" s="46" t="str">
        <f t="shared" si="744"/>
        <v/>
      </c>
      <c r="AW164" s="46" t="str">
        <f t="shared" si="745"/>
        <v/>
      </c>
      <c r="AX164" s="46" t="str">
        <f t="shared" si="746"/>
        <v/>
      </c>
      <c r="AY164" s="46" t="str">
        <f t="shared" si="747"/>
        <v xml:space="preserve"> </v>
      </c>
      <c r="AZ164" s="45"/>
      <c r="BA164" s="46" t="str">
        <f t="shared" si="748"/>
        <v/>
      </c>
      <c r="BB164" s="46" t="str">
        <f t="shared" si="749"/>
        <v/>
      </c>
      <c r="BC164" s="46" t="str">
        <f t="shared" si="750"/>
        <v xml:space="preserve"> </v>
      </c>
      <c r="BD164" s="45"/>
      <c r="BE164" s="46" t="str">
        <f t="shared" si="751"/>
        <v/>
      </c>
      <c r="BF164" s="46" t="str">
        <f t="shared" si="752"/>
        <v/>
      </c>
      <c r="BG164" s="46" t="str">
        <f t="shared" si="753"/>
        <v xml:space="preserve"> </v>
      </c>
      <c r="BH164" s="45"/>
      <c r="BI164" s="46">
        <f t="shared" si="754"/>
        <v>0</v>
      </c>
      <c r="BJ164" s="46" t="str">
        <f t="shared" si="755"/>
        <v/>
      </c>
      <c r="BK164" s="46" t="str">
        <f t="shared" si="756"/>
        <v/>
      </c>
      <c r="BL164" s="46" t="str">
        <f t="shared" si="757"/>
        <v/>
      </c>
      <c r="BM164" s="46" t="str">
        <f t="shared" si="758"/>
        <v/>
      </c>
      <c r="BN164" s="46" t="str">
        <f t="shared" si="759"/>
        <v>zero euro</v>
      </c>
      <c r="BO164" s="45"/>
      <c r="BP164" s="46" t="str">
        <f t="shared" si="760"/>
        <v/>
      </c>
      <c r="BQ164" s="45"/>
      <c r="BR164" s="46" t="str">
        <f t="shared" si="761"/>
        <v/>
      </c>
      <c r="BS164" s="46" t="str">
        <f t="shared" si="762"/>
        <v/>
      </c>
      <c r="BT164" s="46" t="str">
        <f t="shared" si="763"/>
        <v xml:space="preserve"> </v>
      </c>
      <c r="BU164" s="45"/>
      <c r="BV164" s="46">
        <f t="shared" si="764"/>
        <v>0</v>
      </c>
      <c r="BW164" s="46" t="str">
        <f t="shared" si="765"/>
        <v/>
      </c>
      <c r="BX164" s="46" t="str">
        <f t="shared" si="766"/>
        <v/>
      </c>
      <c r="BY164" s="46" t="str">
        <f t="shared" si="767"/>
        <v/>
      </c>
      <c r="BZ164" s="46" t="str">
        <f t="shared" si="768"/>
        <v/>
      </c>
      <c r="CA164" s="46" t="str">
        <f t="shared" si="769"/>
        <v xml:space="preserve"> </v>
      </c>
      <c r="CB164" s="45"/>
      <c r="CC164" s="19" t="str">
        <f t="shared" si="770"/>
        <v xml:space="preserve">       zero euro  </v>
      </c>
      <c r="CD164" s="47" t="e">
        <f>#REF!*H164</f>
        <v>#REF!</v>
      </c>
    </row>
    <row r="165" spans="1:82" ht="56.25" x14ac:dyDescent="0.2">
      <c r="A165" s="23" t="s">
        <v>337</v>
      </c>
      <c r="B165" s="72">
        <v>2</v>
      </c>
      <c r="C165" s="39">
        <v>2</v>
      </c>
      <c r="D165" s="39">
        <v>3</v>
      </c>
      <c r="E165" s="49">
        <f>IF(G165="","",MAX(E$9:E164)+1)</f>
        <v>124</v>
      </c>
      <c r="F165" s="76" t="s">
        <v>442</v>
      </c>
      <c r="G165" s="75" t="s">
        <v>28</v>
      </c>
      <c r="H165" s="43">
        <v>0</v>
      </c>
      <c r="I165" s="44" t="str">
        <f t="shared" si="712"/>
        <v xml:space="preserve"> 0,00</v>
      </c>
      <c r="J165" s="44" t="str">
        <f t="shared" si="713"/>
        <v>0</v>
      </c>
      <c r="K165" s="44" t="str">
        <f t="shared" si="714"/>
        <v>0</v>
      </c>
      <c r="L165" s="44" t="str">
        <f t="shared" si="715"/>
        <v>0</v>
      </c>
      <c r="M165" s="44" t="str">
        <f t="shared" si="716"/>
        <v>0</v>
      </c>
      <c r="N165" s="44" t="str">
        <f t="shared" si="717"/>
        <v>0</v>
      </c>
      <c r="O165" s="44" t="str">
        <f t="shared" si="718"/>
        <v>0</v>
      </c>
      <c r="P165" s="44" t="str">
        <f t="shared" si="719"/>
        <v>0</v>
      </c>
      <c r="Q165" s="44" t="str">
        <f t="shared" si="720"/>
        <v>0</v>
      </c>
      <c r="R165" s="44" t="str">
        <f t="shared" si="721"/>
        <v>0</v>
      </c>
      <c r="S165" s="44" t="s">
        <v>12</v>
      </c>
      <c r="T165" s="44" t="str">
        <f t="shared" si="722"/>
        <v>0</v>
      </c>
      <c r="U165" s="44" t="str">
        <f t="shared" si="723"/>
        <v>0</v>
      </c>
      <c r="V165" s="45"/>
      <c r="W165" s="46" t="str">
        <f t="shared" si="724"/>
        <v/>
      </c>
      <c r="X165" s="46" t="str">
        <f t="shared" si="725"/>
        <v/>
      </c>
      <c r="Y165" s="46" t="str">
        <f t="shared" si="726"/>
        <v/>
      </c>
      <c r="Z165" s="45"/>
      <c r="AA165" s="46" t="str">
        <f t="shared" si="727"/>
        <v/>
      </c>
      <c r="AB165" s="46" t="str">
        <f t="shared" si="728"/>
        <v/>
      </c>
      <c r="AC165" s="46" t="str">
        <f t="shared" si="729"/>
        <v xml:space="preserve"> </v>
      </c>
      <c r="AD165" s="45"/>
      <c r="AE165" s="46">
        <f t="shared" si="730"/>
        <v>0</v>
      </c>
      <c r="AF165" s="46" t="str">
        <f t="shared" si="731"/>
        <v/>
      </c>
      <c r="AG165" s="46" t="str">
        <f t="shared" si="732"/>
        <v/>
      </c>
      <c r="AH165" s="46" t="str">
        <f t="shared" si="733"/>
        <v/>
      </c>
      <c r="AI165" s="46" t="str">
        <f t="shared" si="734"/>
        <v/>
      </c>
      <c r="AJ165" s="46" t="str">
        <f t="shared" si="735"/>
        <v xml:space="preserve"> </v>
      </c>
      <c r="AK165" s="45"/>
      <c r="AL165" s="46" t="str">
        <f t="shared" si="736"/>
        <v/>
      </c>
      <c r="AM165" s="46" t="str">
        <f t="shared" si="737"/>
        <v/>
      </c>
      <c r="AN165" s="46" t="str">
        <f t="shared" si="738"/>
        <v xml:space="preserve"> </v>
      </c>
      <c r="AO165" s="45"/>
      <c r="AP165" s="46" t="str">
        <f t="shared" si="739"/>
        <v/>
      </c>
      <c r="AQ165" s="46" t="str">
        <f t="shared" si="740"/>
        <v/>
      </c>
      <c r="AR165" s="46" t="str">
        <f t="shared" si="741"/>
        <v xml:space="preserve"> </v>
      </c>
      <c r="AS165" s="45"/>
      <c r="AT165" s="46">
        <f t="shared" si="742"/>
        <v>0</v>
      </c>
      <c r="AU165" s="46" t="str">
        <f t="shared" si="743"/>
        <v/>
      </c>
      <c r="AV165" s="46" t="str">
        <f t="shared" si="744"/>
        <v/>
      </c>
      <c r="AW165" s="46" t="str">
        <f t="shared" si="745"/>
        <v/>
      </c>
      <c r="AX165" s="46" t="str">
        <f t="shared" si="746"/>
        <v/>
      </c>
      <c r="AY165" s="46" t="str">
        <f t="shared" si="747"/>
        <v xml:space="preserve"> </v>
      </c>
      <c r="AZ165" s="45"/>
      <c r="BA165" s="46" t="str">
        <f t="shared" si="748"/>
        <v/>
      </c>
      <c r="BB165" s="46" t="str">
        <f t="shared" si="749"/>
        <v/>
      </c>
      <c r="BC165" s="46" t="str">
        <f t="shared" si="750"/>
        <v xml:space="preserve"> </v>
      </c>
      <c r="BD165" s="45"/>
      <c r="BE165" s="46" t="str">
        <f t="shared" si="751"/>
        <v/>
      </c>
      <c r="BF165" s="46" t="str">
        <f t="shared" si="752"/>
        <v/>
      </c>
      <c r="BG165" s="46" t="str">
        <f t="shared" si="753"/>
        <v xml:space="preserve"> </v>
      </c>
      <c r="BH165" s="45"/>
      <c r="BI165" s="46">
        <f t="shared" si="754"/>
        <v>0</v>
      </c>
      <c r="BJ165" s="46" t="str">
        <f t="shared" si="755"/>
        <v/>
      </c>
      <c r="BK165" s="46" t="str">
        <f t="shared" si="756"/>
        <v/>
      </c>
      <c r="BL165" s="46" t="str">
        <f t="shared" si="757"/>
        <v/>
      </c>
      <c r="BM165" s="46" t="str">
        <f t="shared" si="758"/>
        <v/>
      </c>
      <c r="BN165" s="46" t="str">
        <f t="shared" si="759"/>
        <v>zero euro</v>
      </c>
      <c r="BO165" s="45"/>
      <c r="BP165" s="46" t="str">
        <f t="shared" si="760"/>
        <v/>
      </c>
      <c r="BQ165" s="45"/>
      <c r="BR165" s="46" t="str">
        <f t="shared" si="761"/>
        <v/>
      </c>
      <c r="BS165" s="46" t="str">
        <f t="shared" si="762"/>
        <v/>
      </c>
      <c r="BT165" s="46" t="str">
        <f t="shared" si="763"/>
        <v xml:space="preserve"> </v>
      </c>
      <c r="BU165" s="45"/>
      <c r="BV165" s="46">
        <f t="shared" si="764"/>
        <v>0</v>
      </c>
      <c r="BW165" s="46" t="str">
        <f t="shared" si="765"/>
        <v/>
      </c>
      <c r="BX165" s="46" t="str">
        <f t="shared" si="766"/>
        <v/>
      </c>
      <c r="BY165" s="46" t="str">
        <f t="shared" si="767"/>
        <v/>
      </c>
      <c r="BZ165" s="46" t="str">
        <f t="shared" si="768"/>
        <v/>
      </c>
      <c r="CA165" s="46" t="str">
        <f t="shared" si="769"/>
        <v xml:space="preserve"> </v>
      </c>
      <c r="CB165" s="45"/>
      <c r="CC165" s="19" t="str">
        <f t="shared" si="770"/>
        <v xml:space="preserve">       zero euro  </v>
      </c>
      <c r="CD165" s="47" t="e">
        <f>#REF!*H165</f>
        <v>#REF!</v>
      </c>
    </row>
    <row r="166" spans="1:82" ht="56.25" x14ac:dyDescent="0.2">
      <c r="A166" s="23" t="s">
        <v>337</v>
      </c>
      <c r="B166" s="72">
        <v>2</v>
      </c>
      <c r="C166" s="39">
        <v>2</v>
      </c>
      <c r="D166" s="39">
        <v>3</v>
      </c>
      <c r="E166" s="49">
        <f>IF(G166="","",MAX(E$9:E165)+1)</f>
        <v>125</v>
      </c>
      <c r="F166" s="76" t="s">
        <v>443</v>
      </c>
      <c r="G166" s="75" t="s">
        <v>28</v>
      </c>
      <c r="H166" s="43">
        <v>0</v>
      </c>
      <c r="I166" s="44" t="str">
        <f t="shared" si="712"/>
        <v xml:space="preserve"> 0,00</v>
      </c>
      <c r="J166" s="44" t="str">
        <f t="shared" si="713"/>
        <v>0</v>
      </c>
      <c r="K166" s="44" t="str">
        <f t="shared" si="714"/>
        <v>0</v>
      </c>
      <c r="L166" s="44" t="str">
        <f t="shared" si="715"/>
        <v>0</v>
      </c>
      <c r="M166" s="44" t="str">
        <f t="shared" si="716"/>
        <v>0</v>
      </c>
      <c r="N166" s="44" t="str">
        <f t="shared" si="717"/>
        <v>0</v>
      </c>
      <c r="O166" s="44" t="str">
        <f t="shared" si="718"/>
        <v>0</v>
      </c>
      <c r="P166" s="44" t="str">
        <f t="shared" si="719"/>
        <v>0</v>
      </c>
      <c r="Q166" s="44" t="str">
        <f t="shared" si="720"/>
        <v>0</v>
      </c>
      <c r="R166" s="44" t="str">
        <f t="shared" si="721"/>
        <v>0</v>
      </c>
      <c r="S166" s="44" t="s">
        <v>12</v>
      </c>
      <c r="T166" s="44" t="str">
        <f t="shared" si="722"/>
        <v>0</v>
      </c>
      <c r="U166" s="44" t="str">
        <f t="shared" si="723"/>
        <v>0</v>
      </c>
      <c r="V166" s="45"/>
      <c r="W166" s="46" t="str">
        <f t="shared" si="724"/>
        <v/>
      </c>
      <c r="X166" s="46" t="str">
        <f t="shared" si="725"/>
        <v/>
      </c>
      <c r="Y166" s="46" t="str">
        <f t="shared" si="726"/>
        <v/>
      </c>
      <c r="Z166" s="45"/>
      <c r="AA166" s="46" t="str">
        <f t="shared" si="727"/>
        <v/>
      </c>
      <c r="AB166" s="46" t="str">
        <f t="shared" si="728"/>
        <v/>
      </c>
      <c r="AC166" s="46" t="str">
        <f t="shared" si="729"/>
        <v xml:space="preserve"> </v>
      </c>
      <c r="AD166" s="45"/>
      <c r="AE166" s="46">
        <f t="shared" si="730"/>
        <v>0</v>
      </c>
      <c r="AF166" s="46" t="str">
        <f t="shared" si="731"/>
        <v/>
      </c>
      <c r="AG166" s="46" t="str">
        <f t="shared" si="732"/>
        <v/>
      </c>
      <c r="AH166" s="46" t="str">
        <f t="shared" si="733"/>
        <v/>
      </c>
      <c r="AI166" s="46" t="str">
        <f t="shared" si="734"/>
        <v/>
      </c>
      <c r="AJ166" s="46" t="str">
        <f t="shared" si="735"/>
        <v xml:space="preserve"> </v>
      </c>
      <c r="AK166" s="45"/>
      <c r="AL166" s="46" t="str">
        <f t="shared" si="736"/>
        <v/>
      </c>
      <c r="AM166" s="46" t="str">
        <f t="shared" si="737"/>
        <v/>
      </c>
      <c r="AN166" s="46" t="str">
        <f t="shared" si="738"/>
        <v xml:space="preserve"> </v>
      </c>
      <c r="AO166" s="45"/>
      <c r="AP166" s="46" t="str">
        <f t="shared" si="739"/>
        <v/>
      </c>
      <c r="AQ166" s="46" t="str">
        <f t="shared" si="740"/>
        <v/>
      </c>
      <c r="AR166" s="46" t="str">
        <f t="shared" si="741"/>
        <v xml:space="preserve"> </v>
      </c>
      <c r="AS166" s="45"/>
      <c r="AT166" s="46">
        <f t="shared" si="742"/>
        <v>0</v>
      </c>
      <c r="AU166" s="46" t="str">
        <f t="shared" si="743"/>
        <v/>
      </c>
      <c r="AV166" s="46" t="str">
        <f t="shared" si="744"/>
        <v/>
      </c>
      <c r="AW166" s="46" t="str">
        <f t="shared" si="745"/>
        <v/>
      </c>
      <c r="AX166" s="46" t="str">
        <f t="shared" si="746"/>
        <v/>
      </c>
      <c r="AY166" s="46" t="str">
        <f t="shared" si="747"/>
        <v xml:space="preserve"> </v>
      </c>
      <c r="AZ166" s="45"/>
      <c r="BA166" s="46" t="str">
        <f t="shared" si="748"/>
        <v/>
      </c>
      <c r="BB166" s="46" t="str">
        <f t="shared" si="749"/>
        <v/>
      </c>
      <c r="BC166" s="46" t="str">
        <f t="shared" si="750"/>
        <v xml:space="preserve"> </v>
      </c>
      <c r="BD166" s="45"/>
      <c r="BE166" s="46" t="str">
        <f t="shared" si="751"/>
        <v/>
      </c>
      <c r="BF166" s="46" t="str">
        <f t="shared" si="752"/>
        <v/>
      </c>
      <c r="BG166" s="46" t="str">
        <f t="shared" si="753"/>
        <v xml:space="preserve"> </v>
      </c>
      <c r="BH166" s="45"/>
      <c r="BI166" s="46">
        <f t="shared" si="754"/>
        <v>0</v>
      </c>
      <c r="BJ166" s="46" t="str">
        <f t="shared" si="755"/>
        <v/>
      </c>
      <c r="BK166" s="46" t="str">
        <f t="shared" si="756"/>
        <v/>
      </c>
      <c r="BL166" s="46" t="str">
        <f t="shared" si="757"/>
        <v/>
      </c>
      <c r="BM166" s="46" t="str">
        <f t="shared" si="758"/>
        <v/>
      </c>
      <c r="BN166" s="46" t="str">
        <f t="shared" si="759"/>
        <v>zero euro</v>
      </c>
      <c r="BO166" s="45"/>
      <c r="BP166" s="46" t="str">
        <f t="shared" si="760"/>
        <v/>
      </c>
      <c r="BQ166" s="45"/>
      <c r="BR166" s="46" t="str">
        <f t="shared" si="761"/>
        <v/>
      </c>
      <c r="BS166" s="46" t="str">
        <f t="shared" si="762"/>
        <v/>
      </c>
      <c r="BT166" s="46" t="str">
        <f t="shared" si="763"/>
        <v xml:space="preserve"> </v>
      </c>
      <c r="BU166" s="45"/>
      <c r="BV166" s="46">
        <f t="shared" si="764"/>
        <v>0</v>
      </c>
      <c r="BW166" s="46" t="str">
        <f t="shared" si="765"/>
        <v/>
      </c>
      <c r="BX166" s="46" t="str">
        <f t="shared" si="766"/>
        <v/>
      </c>
      <c r="BY166" s="46" t="str">
        <f t="shared" si="767"/>
        <v/>
      </c>
      <c r="BZ166" s="46" t="str">
        <f t="shared" si="768"/>
        <v/>
      </c>
      <c r="CA166" s="46" t="str">
        <f t="shared" si="769"/>
        <v xml:space="preserve"> </v>
      </c>
      <c r="CB166" s="45"/>
      <c r="CC166" s="19" t="str">
        <f t="shared" si="770"/>
        <v xml:space="preserve">       zero euro  </v>
      </c>
      <c r="CD166" s="47" t="e">
        <f>#REF!*H166</f>
        <v>#REF!</v>
      </c>
    </row>
    <row r="167" spans="1:82" ht="56.25" x14ac:dyDescent="0.2">
      <c r="A167" s="23" t="s">
        <v>337</v>
      </c>
      <c r="B167" s="72">
        <v>2</v>
      </c>
      <c r="C167" s="39">
        <v>2</v>
      </c>
      <c r="D167" s="39">
        <v>3</v>
      </c>
      <c r="E167" s="49">
        <f>IF(G167="","",MAX(E$9:E166)+1)</f>
        <v>126</v>
      </c>
      <c r="F167" s="76" t="s">
        <v>412</v>
      </c>
      <c r="G167" s="75" t="s">
        <v>28</v>
      </c>
      <c r="H167" s="43">
        <v>0</v>
      </c>
      <c r="I167" s="44" t="str">
        <f t="shared" si="712"/>
        <v xml:space="preserve"> 0,00</v>
      </c>
      <c r="J167" s="44" t="str">
        <f t="shared" si="713"/>
        <v>0</v>
      </c>
      <c r="K167" s="44" t="str">
        <f t="shared" si="714"/>
        <v>0</v>
      </c>
      <c r="L167" s="44" t="str">
        <f t="shared" si="715"/>
        <v>0</v>
      </c>
      <c r="M167" s="44" t="str">
        <f t="shared" si="716"/>
        <v>0</v>
      </c>
      <c r="N167" s="44" t="str">
        <f t="shared" si="717"/>
        <v>0</v>
      </c>
      <c r="O167" s="44" t="str">
        <f t="shared" si="718"/>
        <v>0</v>
      </c>
      <c r="P167" s="44" t="str">
        <f t="shared" si="719"/>
        <v>0</v>
      </c>
      <c r="Q167" s="44" t="str">
        <f t="shared" si="720"/>
        <v>0</v>
      </c>
      <c r="R167" s="44" t="str">
        <f t="shared" si="721"/>
        <v>0</v>
      </c>
      <c r="S167" s="44" t="s">
        <v>12</v>
      </c>
      <c r="T167" s="44" t="str">
        <f t="shared" si="722"/>
        <v>0</v>
      </c>
      <c r="U167" s="44" t="str">
        <f t="shared" si="723"/>
        <v>0</v>
      </c>
      <c r="V167" s="45"/>
      <c r="W167" s="46" t="str">
        <f t="shared" si="724"/>
        <v/>
      </c>
      <c r="X167" s="46" t="str">
        <f t="shared" si="725"/>
        <v/>
      </c>
      <c r="Y167" s="46" t="str">
        <f t="shared" si="726"/>
        <v/>
      </c>
      <c r="Z167" s="45"/>
      <c r="AA167" s="46" t="str">
        <f t="shared" si="727"/>
        <v/>
      </c>
      <c r="AB167" s="46" t="str">
        <f t="shared" si="728"/>
        <v/>
      </c>
      <c r="AC167" s="46" t="str">
        <f t="shared" si="729"/>
        <v xml:space="preserve"> </v>
      </c>
      <c r="AD167" s="45"/>
      <c r="AE167" s="46">
        <f t="shared" si="730"/>
        <v>0</v>
      </c>
      <c r="AF167" s="46" t="str">
        <f t="shared" si="731"/>
        <v/>
      </c>
      <c r="AG167" s="46" t="str">
        <f t="shared" si="732"/>
        <v/>
      </c>
      <c r="AH167" s="46" t="str">
        <f t="shared" si="733"/>
        <v/>
      </c>
      <c r="AI167" s="46" t="str">
        <f t="shared" si="734"/>
        <v/>
      </c>
      <c r="AJ167" s="46" t="str">
        <f t="shared" si="735"/>
        <v xml:space="preserve"> </v>
      </c>
      <c r="AK167" s="45"/>
      <c r="AL167" s="46" t="str">
        <f t="shared" si="736"/>
        <v/>
      </c>
      <c r="AM167" s="46" t="str">
        <f t="shared" si="737"/>
        <v/>
      </c>
      <c r="AN167" s="46" t="str">
        <f t="shared" si="738"/>
        <v xml:space="preserve"> </v>
      </c>
      <c r="AO167" s="45"/>
      <c r="AP167" s="46" t="str">
        <f t="shared" si="739"/>
        <v/>
      </c>
      <c r="AQ167" s="46" t="str">
        <f t="shared" si="740"/>
        <v/>
      </c>
      <c r="AR167" s="46" t="str">
        <f t="shared" si="741"/>
        <v xml:space="preserve"> </v>
      </c>
      <c r="AS167" s="45"/>
      <c r="AT167" s="46">
        <f t="shared" si="742"/>
        <v>0</v>
      </c>
      <c r="AU167" s="46" t="str">
        <f t="shared" si="743"/>
        <v/>
      </c>
      <c r="AV167" s="46" t="str">
        <f t="shared" si="744"/>
        <v/>
      </c>
      <c r="AW167" s="46" t="str">
        <f t="shared" si="745"/>
        <v/>
      </c>
      <c r="AX167" s="46" t="str">
        <f t="shared" si="746"/>
        <v/>
      </c>
      <c r="AY167" s="46" t="str">
        <f t="shared" si="747"/>
        <v xml:space="preserve"> </v>
      </c>
      <c r="AZ167" s="45"/>
      <c r="BA167" s="46" t="str">
        <f t="shared" si="748"/>
        <v/>
      </c>
      <c r="BB167" s="46" t="str">
        <f t="shared" si="749"/>
        <v/>
      </c>
      <c r="BC167" s="46" t="str">
        <f t="shared" si="750"/>
        <v xml:space="preserve"> </v>
      </c>
      <c r="BD167" s="45"/>
      <c r="BE167" s="46" t="str">
        <f t="shared" si="751"/>
        <v/>
      </c>
      <c r="BF167" s="46" t="str">
        <f t="shared" si="752"/>
        <v/>
      </c>
      <c r="BG167" s="46" t="str">
        <f t="shared" si="753"/>
        <v xml:space="preserve"> </v>
      </c>
      <c r="BH167" s="45"/>
      <c r="BI167" s="46">
        <f t="shared" si="754"/>
        <v>0</v>
      </c>
      <c r="BJ167" s="46" t="str">
        <f t="shared" si="755"/>
        <v/>
      </c>
      <c r="BK167" s="46" t="str">
        <f t="shared" si="756"/>
        <v/>
      </c>
      <c r="BL167" s="46" t="str">
        <f t="shared" si="757"/>
        <v/>
      </c>
      <c r="BM167" s="46" t="str">
        <f t="shared" si="758"/>
        <v/>
      </c>
      <c r="BN167" s="46" t="str">
        <f t="shared" si="759"/>
        <v>zero euro</v>
      </c>
      <c r="BO167" s="45"/>
      <c r="BP167" s="46" t="str">
        <f t="shared" si="760"/>
        <v/>
      </c>
      <c r="BQ167" s="45"/>
      <c r="BR167" s="46" t="str">
        <f t="shared" si="761"/>
        <v/>
      </c>
      <c r="BS167" s="46" t="str">
        <f t="shared" si="762"/>
        <v/>
      </c>
      <c r="BT167" s="46" t="str">
        <f t="shared" si="763"/>
        <v xml:space="preserve"> </v>
      </c>
      <c r="BU167" s="45"/>
      <c r="BV167" s="46">
        <f t="shared" si="764"/>
        <v>0</v>
      </c>
      <c r="BW167" s="46" t="str">
        <f t="shared" si="765"/>
        <v/>
      </c>
      <c r="BX167" s="46" t="str">
        <f t="shared" si="766"/>
        <v/>
      </c>
      <c r="BY167" s="46" t="str">
        <f t="shared" si="767"/>
        <v/>
      </c>
      <c r="BZ167" s="46" t="str">
        <f t="shared" si="768"/>
        <v/>
      </c>
      <c r="CA167" s="46" t="str">
        <f t="shared" si="769"/>
        <v xml:space="preserve"> </v>
      </c>
      <c r="CB167" s="45"/>
      <c r="CC167" s="19" t="str">
        <f t="shared" si="770"/>
        <v xml:space="preserve">       zero euro  </v>
      </c>
      <c r="CD167" s="47" t="e">
        <f>#REF!*H167</f>
        <v>#REF!</v>
      </c>
    </row>
    <row r="168" spans="1:82" ht="11.25" x14ac:dyDescent="0.2">
      <c r="A168" s="23" t="s">
        <v>337</v>
      </c>
      <c r="B168" s="72">
        <v>2</v>
      </c>
      <c r="C168" s="39">
        <v>2</v>
      </c>
      <c r="D168" s="39">
        <v>3</v>
      </c>
      <c r="E168" s="49">
        <f>IF(G168="","",MAX(E$9:E167)+1)</f>
        <v>127</v>
      </c>
      <c r="F168" s="76" t="s">
        <v>410</v>
      </c>
      <c r="G168" s="75" t="s">
        <v>28</v>
      </c>
      <c r="H168" s="43">
        <v>0</v>
      </c>
      <c r="I168" s="44" t="str">
        <f t="shared" si="712"/>
        <v xml:space="preserve"> 0,00</v>
      </c>
      <c r="J168" s="44" t="str">
        <f t="shared" si="713"/>
        <v>0</v>
      </c>
      <c r="K168" s="44" t="str">
        <f t="shared" si="714"/>
        <v>0</v>
      </c>
      <c r="L168" s="44" t="str">
        <f t="shared" si="715"/>
        <v>0</v>
      </c>
      <c r="M168" s="44" t="str">
        <f t="shared" si="716"/>
        <v>0</v>
      </c>
      <c r="N168" s="44" t="str">
        <f t="shared" si="717"/>
        <v>0</v>
      </c>
      <c r="O168" s="44" t="str">
        <f t="shared" si="718"/>
        <v>0</v>
      </c>
      <c r="P168" s="44" t="str">
        <f t="shared" si="719"/>
        <v>0</v>
      </c>
      <c r="Q168" s="44" t="str">
        <f t="shared" si="720"/>
        <v>0</v>
      </c>
      <c r="R168" s="44" t="str">
        <f t="shared" si="721"/>
        <v>0</v>
      </c>
      <c r="S168" s="44" t="s">
        <v>12</v>
      </c>
      <c r="T168" s="44" t="str">
        <f t="shared" si="722"/>
        <v>0</v>
      </c>
      <c r="U168" s="44" t="str">
        <f t="shared" si="723"/>
        <v>0</v>
      </c>
      <c r="V168" s="45"/>
      <c r="W168" s="46" t="str">
        <f t="shared" si="724"/>
        <v/>
      </c>
      <c r="X168" s="46" t="str">
        <f t="shared" si="725"/>
        <v/>
      </c>
      <c r="Y168" s="46" t="str">
        <f t="shared" si="726"/>
        <v/>
      </c>
      <c r="Z168" s="45"/>
      <c r="AA168" s="46" t="str">
        <f t="shared" si="727"/>
        <v/>
      </c>
      <c r="AB168" s="46" t="str">
        <f t="shared" si="728"/>
        <v/>
      </c>
      <c r="AC168" s="46" t="str">
        <f t="shared" si="729"/>
        <v xml:space="preserve"> </v>
      </c>
      <c r="AD168" s="45"/>
      <c r="AE168" s="46">
        <f t="shared" si="730"/>
        <v>0</v>
      </c>
      <c r="AF168" s="46" t="str">
        <f t="shared" si="731"/>
        <v/>
      </c>
      <c r="AG168" s="46" t="str">
        <f t="shared" si="732"/>
        <v/>
      </c>
      <c r="AH168" s="46" t="str">
        <f t="shared" si="733"/>
        <v/>
      </c>
      <c r="AI168" s="46" t="str">
        <f t="shared" si="734"/>
        <v/>
      </c>
      <c r="AJ168" s="46" t="str">
        <f t="shared" si="735"/>
        <v xml:space="preserve"> </v>
      </c>
      <c r="AK168" s="45"/>
      <c r="AL168" s="46" t="str">
        <f t="shared" si="736"/>
        <v/>
      </c>
      <c r="AM168" s="46" t="str">
        <f t="shared" si="737"/>
        <v/>
      </c>
      <c r="AN168" s="46" t="str">
        <f t="shared" si="738"/>
        <v xml:space="preserve"> </v>
      </c>
      <c r="AO168" s="45"/>
      <c r="AP168" s="46" t="str">
        <f t="shared" si="739"/>
        <v/>
      </c>
      <c r="AQ168" s="46" t="str">
        <f t="shared" si="740"/>
        <v/>
      </c>
      <c r="AR168" s="46" t="str">
        <f t="shared" si="741"/>
        <v xml:space="preserve"> </v>
      </c>
      <c r="AS168" s="45"/>
      <c r="AT168" s="46">
        <f t="shared" si="742"/>
        <v>0</v>
      </c>
      <c r="AU168" s="46" t="str">
        <f t="shared" si="743"/>
        <v/>
      </c>
      <c r="AV168" s="46" t="str">
        <f t="shared" si="744"/>
        <v/>
      </c>
      <c r="AW168" s="46" t="str">
        <f t="shared" si="745"/>
        <v/>
      </c>
      <c r="AX168" s="46" t="str">
        <f t="shared" si="746"/>
        <v/>
      </c>
      <c r="AY168" s="46" t="str">
        <f t="shared" si="747"/>
        <v xml:space="preserve"> </v>
      </c>
      <c r="AZ168" s="45"/>
      <c r="BA168" s="46" t="str">
        <f t="shared" si="748"/>
        <v/>
      </c>
      <c r="BB168" s="46" t="str">
        <f t="shared" si="749"/>
        <v/>
      </c>
      <c r="BC168" s="46" t="str">
        <f t="shared" si="750"/>
        <v xml:space="preserve"> </v>
      </c>
      <c r="BD168" s="45"/>
      <c r="BE168" s="46" t="str">
        <f t="shared" si="751"/>
        <v/>
      </c>
      <c r="BF168" s="46" t="str">
        <f t="shared" si="752"/>
        <v/>
      </c>
      <c r="BG168" s="46" t="str">
        <f t="shared" si="753"/>
        <v xml:space="preserve"> </v>
      </c>
      <c r="BH168" s="45"/>
      <c r="BI168" s="46">
        <f t="shared" si="754"/>
        <v>0</v>
      </c>
      <c r="BJ168" s="46" t="str">
        <f t="shared" si="755"/>
        <v/>
      </c>
      <c r="BK168" s="46" t="str">
        <f t="shared" si="756"/>
        <v/>
      </c>
      <c r="BL168" s="46" t="str">
        <f t="shared" si="757"/>
        <v/>
      </c>
      <c r="BM168" s="46" t="str">
        <f t="shared" si="758"/>
        <v/>
      </c>
      <c r="BN168" s="46" t="str">
        <f t="shared" si="759"/>
        <v>zero euro</v>
      </c>
      <c r="BO168" s="45"/>
      <c r="BP168" s="46" t="str">
        <f t="shared" si="760"/>
        <v/>
      </c>
      <c r="BQ168" s="45"/>
      <c r="BR168" s="46" t="str">
        <f t="shared" si="761"/>
        <v/>
      </c>
      <c r="BS168" s="46" t="str">
        <f t="shared" si="762"/>
        <v/>
      </c>
      <c r="BT168" s="46" t="str">
        <f t="shared" si="763"/>
        <v xml:space="preserve"> </v>
      </c>
      <c r="BU168" s="45"/>
      <c r="BV168" s="46">
        <f t="shared" si="764"/>
        <v>0</v>
      </c>
      <c r="BW168" s="46" t="str">
        <f t="shared" si="765"/>
        <v/>
      </c>
      <c r="BX168" s="46" t="str">
        <f t="shared" si="766"/>
        <v/>
      </c>
      <c r="BY168" s="46" t="str">
        <f t="shared" si="767"/>
        <v/>
      </c>
      <c r="BZ168" s="46" t="str">
        <f t="shared" si="768"/>
        <v/>
      </c>
      <c r="CA168" s="46" t="str">
        <f t="shared" si="769"/>
        <v xml:space="preserve"> </v>
      </c>
      <c r="CB168" s="45"/>
      <c r="CC168" s="19" t="str">
        <f t="shared" si="770"/>
        <v xml:space="preserve">       zero euro  </v>
      </c>
      <c r="CD168" s="47" t="e">
        <f>#REF!*H168</f>
        <v>#REF!</v>
      </c>
    </row>
    <row r="169" spans="1:82" ht="11.25" x14ac:dyDescent="0.2">
      <c r="A169" s="23" t="s">
        <v>337</v>
      </c>
      <c r="B169" s="72">
        <v>2</v>
      </c>
      <c r="C169" s="39">
        <v>2</v>
      </c>
      <c r="D169" s="39">
        <v>3</v>
      </c>
      <c r="E169" s="49">
        <f>IF(G169="","",MAX(E$9:E167)+1)</f>
        <v>127</v>
      </c>
      <c r="F169" s="76" t="s">
        <v>409</v>
      </c>
      <c r="G169" s="75" t="s">
        <v>374</v>
      </c>
      <c r="H169" s="43">
        <v>0</v>
      </c>
      <c r="I169" s="44" t="str">
        <f t="shared" si="712"/>
        <v xml:space="preserve"> 0,00</v>
      </c>
      <c r="J169" s="44" t="str">
        <f t="shared" si="713"/>
        <v>0</v>
      </c>
      <c r="K169" s="44" t="str">
        <f t="shared" si="714"/>
        <v>0</v>
      </c>
      <c r="L169" s="44" t="str">
        <f t="shared" si="715"/>
        <v>0</v>
      </c>
      <c r="M169" s="44" t="str">
        <f t="shared" si="716"/>
        <v>0</v>
      </c>
      <c r="N169" s="44" t="str">
        <f t="shared" si="717"/>
        <v>0</v>
      </c>
      <c r="O169" s="44" t="str">
        <f t="shared" si="718"/>
        <v>0</v>
      </c>
      <c r="P169" s="44" t="str">
        <f t="shared" si="719"/>
        <v>0</v>
      </c>
      <c r="Q169" s="44" t="str">
        <f t="shared" si="720"/>
        <v>0</v>
      </c>
      <c r="R169" s="44" t="str">
        <f t="shared" si="721"/>
        <v>0</v>
      </c>
      <c r="S169" s="44" t="s">
        <v>12</v>
      </c>
      <c r="T169" s="44" t="str">
        <f t="shared" si="722"/>
        <v>0</v>
      </c>
      <c r="U169" s="44" t="str">
        <f t="shared" si="723"/>
        <v>0</v>
      </c>
      <c r="V169" s="45"/>
      <c r="W169" s="46" t="str">
        <f t="shared" si="724"/>
        <v/>
      </c>
      <c r="X169" s="46" t="str">
        <f t="shared" si="725"/>
        <v/>
      </c>
      <c r="Y169" s="46" t="str">
        <f t="shared" si="726"/>
        <v/>
      </c>
      <c r="Z169" s="45"/>
      <c r="AA169" s="46" t="str">
        <f t="shared" si="727"/>
        <v/>
      </c>
      <c r="AB169" s="46" t="str">
        <f t="shared" si="728"/>
        <v/>
      </c>
      <c r="AC169" s="46" t="str">
        <f t="shared" si="729"/>
        <v xml:space="preserve"> </v>
      </c>
      <c r="AD169" s="45"/>
      <c r="AE169" s="46">
        <f t="shared" si="730"/>
        <v>0</v>
      </c>
      <c r="AF169" s="46" t="str">
        <f t="shared" si="731"/>
        <v/>
      </c>
      <c r="AG169" s="46" t="str">
        <f t="shared" si="732"/>
        <v/>
      </c>
      <c r="AH169" s="46" t="str">
        <f t="shared" si="733"/>
        <v/>
      </c>
      <c r="AI169" s="46" t="str">
        <f t="shared" si="734"/>
        <v/>
      </c>
      <c r="AJ169" s="46" t="str">
        <f t="shared" si="735"/>
        <v xml:space="preserve"> </v>
      </c>
      <c r="AK169" s="45"/>
      <c r="AL169" s="46" t="str">
        <f t="shared" si="736"/>
        <v/>
      </c>
      <c r="AM169" s="46" t="str">
        <f t="shared" si="737"/>
        <v/>
      </c>
      <c r="AN169" s="46" t="str">
        <f t="shared" si="738"/>
        <v xml:space="preserve"> </v>
      </c>
      <c r="AO169" s="45"/>
      <c r="AP169" s="46" t="str">
        <f t="shared" si="739"/>
        <v/>
      </c>
      <c r="AQ169" s="46" t="str">
        <f t="shared" si="740"/>
        <v/>
      </c>
      <c r="AR169" s="46" t="str">
        <f t="shared" si="741"/>
        <v xml:space="preserve"> </v>
      </c>
      <c r="AS169" s="45"/>
      <c r="AT169" s="46">
        <f t="shared" si="742"/>
        <v>0</v>
      </c>
      <c r="AU169" s="46" t="str">
        <f t="shared" si="743"/>
        <v/>
      </c>
      <c r="AV169" s="46" t="str">
        <f t="shared" si="744"/>
        <v/>
      </c>
      <c r="AW169" s="46" t="str">
        <f t="shared" si="745"/>
        <v/>
      </c>
      <c r="AX169" s="46" t="str">
        <f t="shared" si="746"/>
        <v/>
      </c>
      <c r="AY169" s="46" t="str">
        <f t="shared" si="747"/>
        <v xml:space="preserve"> </v>
      </c>
      <c r="AZ169" s="45"/>
      <c r="BA169" s="46" t="str">
        <f t="shared" si="748"/>
        <v/>
      </c>
      <c r="BB169" s="46" t="str">
        <f t="shared" si="749"/>
        <v/>
      </c>
      <c r="BC169" s="46" t="str">
        <f t="shared" si="750"/>
        <v xml:space="preserve"> </v>
      </c>
      <c r="BD169" s="45"/>
      <c r="BE169" s="46" t="str">
        <f t="shared" si="751"/>
        <v/>
      </c>
      <c r="BF169" s="46" t="str">
        <f t="shared" si="752"/>
        <v/>
      </c>
      <c r="BG169" s="46" t="str">
        <f t="shared" si="753"/>
        <v xml:space="preserve"> </v>
      </c>
      <c r="BH169" s="45"/>
      <c r="BI169" s="46">
        <f t="shared" si="754"/>
        <v>0</v>
      </c>
      <c r="BJ169" s="46" t="str">
        <f t="shared" si="755"/>
        <v/>
      </c>
      <c r="BK169" s="46" t="str">
        <f t="shared" si="756"/>
        <v/>
      </c>
      <c r="BL169" s="46" t="str">
        <f t="shared" si="757"/>
        <v/>
      </c>
      <c r="BM169" s="46" t="str">
        <f t="shared" si="758"/>
        <v/>
      </c>
      <c r="BN169" s="46" t="str">
        <f t="shared" si="759"/>
        <v>zero euro</v>
      </c>
      <c r="BO169" s="45"/>
      <c r="BP169" s="46" t="str">
        <f t="shared" si="760"/>
        <v/>
      </c>
      <c r="BQ169" s="45"/>
      <c r="BR169" s="46" t="str">
        <f t="shared" si="761"/>
        <v/>
      </c>
      <c r="BS169" s="46" t="str">
        <f t="shared" si="762"/>
        <v/>
      </c>
      <c r="BT169" s="46" t="str">
        <f t="shared" si="763"/>
        <v xml:space="preserve"> </v>
      </c>
      <c r="BU169" s="45"/>
      <c r="BV169" s="46">
        <f t="shared" si="764"/>
        <v>0</v>
      </c>
      <c r="BW169" s="46" t="str">
        <f t="shared" si="765"/>
        <v/>
      </c>
      <c r="BX169" s="46" t="str">
        <f t="shared" si="766"/>
        <v/>
      </c>
      <c r="BY169" s="46" t="str">
        <f t="shared" si="767"/>
        <v/>
      </c>
      <c r="BZ169" s="46" t="str">
        <f t="shared" si="768"/>
        <v/>
      </c>
      <c r="CA169" s="46" t="str">
        <f t="shared" si="769"/>
        <v xml:space="preserve"> </v>
      </c>
      <c r="CB169" s="45"/>
      <c r="CC169" s="19" t="str">
        <f t="shared" si="770"/>
        <v xml:space="preserve">       zero euro  </v>
      </c>
      <c r="CD169" s="47" t="e">
        <f>#REF!*H169</f>
        <v>#REF!</v>
      </c>
    </row>
    <row r="170" spans="1:82" ht="15" customHeight="1" x14ac:dyDescent="0.2">
      <c r="A170" s="23" t="s">
        <v>337</v>
      </c>
      <c r="B170" s="70">
        <v>2</v>
      </c>
      <c r="C170" s="34">
        <v>2</v>
      </c>
      <c r="D170" s="34">
        <v>4</v>
      </c>
      <c r="E170" s="35" t="str">
        <f>IF(G170="","",MAX(E$9:E161)+1)</f>
        <v/>
      </c>
      <c r="F170" s="71" t="s">
        <v>129</v>
      </c>
      <c r="G170" s="37"/>
      <c r="H170" s="38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59"/>
      <c r="CD170" s="59"/>
    </row>
    <row r="171" spans="1:82" ht="22.5" x14ac:dyDescent="0.2">
      <c r="A171" s="23" t="s">
        <v>337</v>
      </c>
      <c r="B171" s="72">
        <v>2</v>
      </c>
      <c r="C171" s="39">
        <v>2</v>
      </c>
      <c r="D171" s="39">
        <v>4</v>
      </c>
      <c r="E171" s="49">
        <f>IF(G171="","",MAX(E$9:E170)+1)</f>
        <v>128</v>
      </c>
      <c r="F171" s="76" t="s">
        <v>130</v>
      </c>
      <c r="G171" s="75" t="s">
        <v>28</v>
      </c>
      <c r="H171" s="43">
        <v>0</v>
      </c>
      <c r="I171" s="44" t="str">
        <f t="shared" ref="I171:I174" si="771">IF(H171=INT(H171),CONCATENATE(" ",H171,",00"),IF(INT(H171*10)=H171*10,CONCATENATE(" ",H171,"0"),CONCATENATE(" ",H171)))</f>
        <v xml:space="preserve"> 0,00</v>
      </c>
      <c r="J171" s="44" t="str">
        <f t="shared" ref="J171:J174" si="772">IF(H171&gt;=100000000,MID(RIGHT(I171,12),1,1),"0")</f>
        <v>0</v>
      </c>
      <c r="K171" s="44" t="str">
        <f t="shared" ref="K171:K174" si="773">IF(H171&gt;=10000000,MID(RIGHT(I171,11),1,1),"0")</f>
        <v>0</v>
      </c>
      <c r="L171" s="44" t="str">
        <f t="shared" ref="L171:L174" si="774">IF(H171&gt;=1000000,MID(RIGHT(I171,10),1,1),"0")</f>
        <v>0</v>
      </c>
      <c r="M171" s="44" t="str">
        <f t="shared" ref="M171:M174" si="775">IF(H171&gt;=100000,MID(RIGHT(I171,9),1,1),"0")</f>
        <v>0</v>
      </c>
      <c r="N171" s="44" t="str">
        <f t="shared" ref="N171:N174" si="776">IF(H171&gt;=10000,MID(RIGHT(I171,8),1,1),"0")</f>
        <v>0</v>
      </c>
      <c r="O171" s="44" t="str">
        <f t="shared" ref="O171:O174" si="777">IF(H171&gt;=1000,MID(RIGHT(I171,7),1,1),"0")</f>
        <v>0</v>
      </c>
      <c r="P171" s="44" t="str">
        <f t="shared" ref="P171:P174" si="778">IF(H171&gt;=100,MID(RIGHT(I171,6),1,1),"0")</f>
        <v>0</v>
      </c>
      <c r="Q171" s="44" t="str">
        <f t="shared" ref="Q171:Q174" si="779">IF(H171&gt;=10,MID(RIGHT(I171,5),1,1),"0")</f>
        <v>0</v>
      </c>
      <c r="R171" s="44" t="str">
        <f t="shared" ref="R171:R174" si="780">IF(H171&gt;=0,MID(RIGHT(I171,4),1,1),"0")</f>
        <v>0</v>
      </c>
      <c r="S171" s="44" t="s">
        <v>12</v>
      </c>
      <c r="T171" s="44" t="str">
        <f t="shared" ref="T171:T174" si="781">IF(INT(H171)&lt;&gt;H171,MID(RIGHT(I171,2),1,1),"0")</f>
        <v>0</v>
      </c>
      <c r="U171" s="44" t="str">
        <f t="shared" ref="U171:U174" si="782">IF(INT(H171*10)&lt;&gt;H171*10,RIGHT(I171,1),"0")</f>
        <v>0</v>
      </c>
      <c r="V171" s="45"/>
      <c r="W171" s="46" t="str">
        <f t="shared" ref="W171:W174" si="783">IF(OR(VALUE(J171)=0,VALUE(J171)&gt;5),"",CONCATENATE(IF(VALUE(J171)=1,"",IF(VALUE(J171)=2,"deux ",IF(VALUE(J171)=3,"trois ",IF(VALUE(J171)=4,"quatre ",IF(VALUE(J171)=5,"cinq "))))),"cent"))</f>
        <v/>
      </c>
      <c r="X171" s="46" t="str">
        <f t="shared" ref="X171:X174" si="784">IF(OR(J171="",VALUE(J171)&lt;6),"",CONCATENATE(IF(VALUE(J171)=6,"six ",IF(VALUE(J171)=7,"sept ",IF(VALUE(J171)=8,"huit ",IF(VALUE(J171)=9,"neuf ")))),"cent"))</f>
        <v/>
      </c>
      <c r="Y171" s="46" t="str">
        <f t="shared" ref="Y171:Y174" si="785">CONCATENATE(W171,X171)</f>
        <v/>
      </c>
      <c r="Z171" s="45"/>
      <c r="AA171" s="46" t="str">
        <f t="shared" ref="AA171:AA174" si="786">IF(OR(K171="",VALUE(K171)=0,VALUE(K171)&gt;5,AND(VALUE(AE171)&gt;10,VALUE(AE171)&lt;17)),"",IF(OR(VALUE(AE171)=10,AND(VALUE(AE171)&gt;16,VALUE(AE171)&lt;20)),"dix",IF(VALUE(K171)=2,"vingt",IF(VALUE(K171)=3,"trente",IF(VALUE(K171)=4,"quarante",IF(VALUE(K171)=5,"cinquante"))))))</f>
        <v/>
      </c>
      <c r="AB171" s="46" t="str">
        <f t="shared" ref="AB171:AB174" si="787">IF(OR(K171="",VALUE(K171)&lt;6),"",IF(AND(VALUE(K171)=7,OR(VALUE(L171)=0,AE171&gt;76)),"soixante dix",IF(OR(VALUE(K171)=6,VALUE(K171)=7),"soixante",IF(AND(VALUE(K171)=9,OR(VALUE(L171)=0,VALUE(AE171)&gt;96)),"quatre vingt dix",IF(OR(VALUE(K171)=8,VALUE(K171)=9),"quatre vingt")))))</f>
        <v/>
      </c>
      <c r="AC171" s="46" t="str">
        <f t="shared" ref="AC171:AC174" si="788">CONCATENATE(" ",AA171,AB171,IF(OR(VALUE(L171)&lt;&gt;1,VALUE(K171)=0,VALUE(K171)=1,VALUE(K171)=8,VALUE(K171)=9),""," et"))</f>
        <v xml:space="preserve"> </v>
      </c>
      <c r="AD171" s="45"/>
      <c r="AE171" s="46">
        <f t="shared" ref="AE171:AE174" si="789">VALUE(CONCATENATE(K171,L171))</f>
        <v>0</v>
      </c>
      <c r="AF171" s="46" t="str">
        <f t="shared" ref="AF171:AF174" si="790">IF(OR(VALUE(L171)=0,AE171="",VALUE(L171)&gt;5,AND(VALUE(AE171)&gt;5,VALUE(AE171)&lt;16),AND(VALUE(AE171)&gt;65,VALUE(AE171)&lt;76),AND(VALUE(AE171)&gt;85,VALUE(AE171)&lt;96)),"",CONCATENATE(IF(VALUE(L171)=1,"un",IF(VALUE(L171)=2,"deux",IF(VALUE(L171)=3,"trois",IF(VALUE(L171)=4,"quatre",IF(VALUE(L171)=5,"cinq")))))," million"))</f>
        <v/>
      </c>
      <c r="AG171" s="46" t="str">
        <f t="shared" ref="AG171:AG174" si="791">IF(OR(AE171="",VALUE(L171)&lt;6,AND(VALUE(AE171)&gt;10,VALUE(AE171)&lt;17),AE171=76,AE171=96),"",CONCATENATE(IF(VALUE(L171)=6,"six",IF(VALUE(L171)=7,"sept",IF(VALUE(L171)=8,"huit",IF(VALUE(L171)=9,"neuf",IF(VALUE(AE171)=10,"dix")))))," million"))</f>
        <v/>
      </c>
      <c r="AH171" s="46" t="str">
        <f t="shared" ref="AH171:AH174" si="792">IF(OR(AE171="",VALUE(AE171)&lt;11,AND(VALUE(AE171)&gt;15,VALUE(AE171)&lt;71),AND(VALUE(AE171)&gt;75,VALUE(AE171)&lt;91),VALUE(AE171)&gt;95),"",CONCATENATE(IF(OR(VALUE(AE171)=91,VALUE(AE171)=71,VALUE(AE171)=11),"onze",IF(OR(VALUE(AE171)=92,VALUE(AE171)=72,VALUE(AE171)=12),"douze",IF(OR(VALUE(AE171)=93,VALUE(AE171)=73,VALUE(AE171)=13),"treize",IF(OR(AE171=94,AE171=74,AE171=14),"quatorze",IF(OR(AE171=95,AE171=75,AE171=15),"quinze")))))," million"))</f>
        <v/>
      </c>
      <c r="AI171" s="46" t="str">
        <f t="shared" ref="AI171:AI174" si="793">IF(OR(AE171=16,AE171=76,AE171=96),"seize million","")</f>
        <v/>
      </c>
      <c r="AJ171" s="46" t="str">
        <f t="shared" ref="AJ171:AJ174" si="794">CONCATENATE(" ",AF171,AG171,AH171,AI171,IF(VALUE(CONCATENATE(J171,K171,L171))=0,"",IF(VALUE(L171)=0,"million","")),IF(AND(VALUE(CONCATENATE(J171,K171,L171))&gt;1,VALUE(CONCATENATE(M171,N171,O171,P171,Q171,R171))=0),"s",""))</f>
        <v xml:space="preserve"> </v>
      </c>
      <c r="AK171" s="45"/>
      <c r="AL171" s="46" t="str">
        <f t="shared" ref="AL171:AL174" si="795">IF(OR(VALUE(M171)=0,VALUE(M171)&gt;5),"",CONCATENATE(IF(VALUE(M171)=1,"",IF(VALUE(M171)=2,"deux ",IF(VALUE(M171)=3,"trois ",IF(VALUE(M171)=4,"quatre ",IF(VALUE(M171)=5,"cinq "))))),"cent"))</f>
        <v/>
      </c>
      <c r="AM171" s="46" t="str">
        <f t="shared" ref="AM171:AM174" si="796">IF(OR(M171="",VALUE(M171)&lt;6),"",CONCATENATE(IF(VALUE(M171)=6,"six ",IF(VALUE(M171)=7,"sept ",IF(VALUE(M171)=8,"huit ",IF(VALUE(M171)=9,"neuf ")))),"cent"))</f>
        <v/>
      </c>
      <c r="AN171" s="46" t="str">
        <f t="shared" ref="AN171:AN174" si="797">CONCATENATE(" ",AL171,AM171)</f>
        <v xml:space="preserve"> </v>
      </c>
      <c r="AO171" s="45"/>
      <c r="AP171" s="46" t="str">
        <f t="shared" ref="AP171:AP174" si="798">IF(OR(N171="",VALUE(N171)=0,VALUE(N171)&gt;5,AND(VALUE(AT171)&gt;10,VALUE(AT171)&lt;17)),"",IF(OR(VALUE(AT171)=10,AND(VALUE(AT171)&gt;16,VALUE(AT171)&lt;20)),"dix",IF(VALUE(N171)=2,"vingt",IF(VALUE(N171)=3,"trente",IF(VALUE(N171)=4,"quarante",IF(VALUE(N171)=5,"cinquante"))))))</f>
        <v/>
      </c>
      <c r="AQ171" s="46" t="str">
        <f t="shared" ref="AQ171:AQ174" si="799">IF(OR(N171="",VALUE(N171)&lt;6),"",IF(AND(VALUE(N171)=7,OR(VALUE(O171)=0,AT171&gt;76)),"soixante dix",IF(OR(VALUE(N171)=6,VALUE(N171)=7),"soixante",IF(AND(VALUE(N171)=9,OR(VALUE(O171)=0,VALUE(AT171)&gt;96)),"quatre vingt dix",IF(OR(VALUE(N171)=8,VALUE(N171)=9),"quatre vingt")))))</f>
        <v/>
      </c>
      <c r="AR171" s="46" t="str">
        <f t="shared" ref="AR171:AR174" si="800">CONCATENATE(" ",AP171,AQ171,IF(OR(VALUE(O171)&lt;&gt;1,VALUE(N171)=0,VALUE(N171)=1,VALUE(N171)=8,VALUE(N171)=9),""," et"))</f>
        <v xml:space="preserve"> </v>
      </c>
      <c r="AS171" s="45"/>
      <c r="AT171" s="46">
        <f t="shared" ref="AT171:AT174" si="801">VALUE(CONCATENATE(N171,O171))</f>
        <v>0</v>
      </c>
      <c r="AU171" s="46" t="str">
        <f t="shared" ref="AU171:AU174" si="802">IF(OR(VALUE(O171)=0,AT171="",VALUE(O171)&gt;5,AND(VALUE(AT171)&gt;5,VALUE(AT171)&lt;16),AND(VALUE(AT171)&gt;65,VALUE(AT171)&lt;76),AND(VALUE(AT171)&gt;85,VALUE(AT171)&lt;96)),"",CONCATENATE(IF(VALUE(O171)=1,"un",IF(VALUE(O171)=2,"deux",IF(VALUE(O171)=3,"trois",IF(VALUE(O171)=4,"quatre",IF(VALUE(O171)=5,"cinq")))))," mille"))</f>
        <v/>
      </c>
      <c r="AV171" s="46" t="str">
        <f t="shared" ref="AV171:AV174" si="803">IF(OR(AT171="",VALUE(O171)&lt;6,AND(VALUE(AT171)&gt;10,VALUE(AT171)&lt;17),AT171=76,AT171=96),"",CONCATENATE(IF(VALUE(O171)=6,"six",IF(VALUE(O171)=7,"sept",IF(VALUE(O171)=8,"huit",IF(VALUE(O171)=9,"neuf",IF(VALUE(AT171)=10,"dix")))))," mille"))</f>
        <v/>
      </c>
      <c r="AW171" s="46" t="str">
        <f t="shared" ref="AW171:AW174" si="804">IF(OR(AT171="",VALUE(AT171)&lt;11,AND(VALUE(AT171)&gt;15,VALUE(AT171)&lt;71),AND(VALUE(AT171)&gt;75,VALUE(AT171)&lt;91),VALUE(AT171)&gt;95),"",CONCATENATE(IF(OR(VALUE(AT171)=91,VALUE(AT171)=71,VALUE(AT171)=11),"onze",IF(OR(VALUE(AT171)=92,VALUE(AT171)=72,VALUE(AT171)=12),"douze",IF(OR(VALUE(AT171)=93,VALUE(AT171)=73,VALUE(AT171)=13),"treize",IF(OR(AT171=94,AT171=74,AT171=14),"quatorze",IF(OR(AT171=95,AT171=75,AT171=15),"quinze")))))," mille"))</f>
        <v/>
      </c>
      <c r="AX171" s="46" t="str">
        <f t="shared" ref="AX171:AX174" si="805">IF(OR(AT171=16,AT171=76,AT171=96),"seize mille","")</f>
        <v/>
      </c>
      <c r="AY171" s="46" t="str">
        <f t="shared" ref="AY171:AY174" si="806">IF(AND(AU171="un mille",H171&lt;10000)," mille",CONCATENATE(" ",AU171,AV171,AW171,AX171,IF(VALUE(CONCATENATE(M171,N171,O171))=0,"",IF(VALUE(O171)=0," mille","")),IF(AND(VALUE(CONCATENATE(M171,N171,O171))&gt;1,VALUE(CONCATENATE(P171,Q171,R171))=0),"s","")))</f>
        <v xml:space="preserve"> </v>
      </c>
      <c r="AZ171" s="45"/>
      <c r="BA171" s="46" t="str">
        <f t="shared" ref="BA171:BA174" si="807">IF(OR(VALUE(P171)=0,VALUE(P171)&gt;5),"",CONCATENATE(IF(VALUE(P171)=1,"",IF(VALUE(P171)=2,"deux ",IF(VALUE(P171)=3,"trois ",IF(VALUE(P171)=4,"quatre ",IF(VALUE(P171)=5,"cinq "))))),"cent"))</f>
        <v/>
      </c>
      <c r="BB171" s="46" t="str">
        <f t="shared" ref="BB171:BB174" si="808">IF(OR(P171="",VALUE(P171)&lt;6),"",CONCATENATE(IF(VALUE(P171)=6,"six ",IF(VALUE(P171)=7,"sept ",IF(VALUE(P171)=8,"huit ",IF(VALUE(P171)=9,"neuf ")))),"cent"))</f>
        <v/>
      </c>
      <c r="BC171" s="46" t="str">
        <f t="shared" ref="BC171:BC174" si="809">CONCATENATE(" ",BA171,BB171)</f>
        <v xml:space="preserve"> </v>
      </c>
      <c r="BD171" s="45"/>
      <c r="BE171" s="46" t="str">
        <f t="shared" ref="BE171:BE174" si="810">IF(OR(Q171="",VALUE(Q171)=0,VALUE(Q171)&gt;5,AND(VALUE(BI171)&gt;10,VALUE(BI171)&lt;17)),"",IF(OR(VALUE(BI171)=10,AND(VALUE(BI171)&gt;16,VALUE(BI171)&lt;20)),"dix",IF(VALUE(Q171)=2,"vingt",IF(VALUE(Q171)=3,"trente",IF(VALUE(Q171)=4,"quarante",IF(VALUE(Q171)=5,"cinquante"))))))</f>
        <v/>
      </c>
      <c r="BF171" s="46" t="str">
        <f t="shared" ref="BF171:BF174" si="811">IF(OR(Q171="",VALUE(Q171)&lt;6),"",IF(AND(VALUE(Q171)=7,OR(VALUE(R171)=0,BI171&gt;76)),"soixante dix",IF(OR(VALUE(Q171)=6,VALUE(Q171)=7),"soixante",IF(AND(VALUE(Q171)=9,OR(VALUE(R171)=0,VALUE(BI171)&gt;96)),"quatre vingt dix",IF(OR(VALUE(Q171)=8,VALUE(Q171)=9),"quatre vingt")))))</f>
        <v/>
      </c>
      <c r="BG171" s="46" t="str">
        <f t="shared" ref="BG171:BG174" si="812">CONCATENATE(" ",BE171,BF171,IF(OR(VALUE(R171)&lt;&gt;1,VALUE(Q171)=0,VALUE(Q171)=1,VALUE(Q171)=8,VALUE(Q171)=9),""," et"))</f>
        <v xml:space="preserve"> </v>
      </c>
      <c r="BH171" s="45"/>
      <c r="BI171" s="46">
        <f t="shared" ref="BI171:BI174" si="813">VALUE(CONCATENATE(Q171,R171))</f>
        <v>0</v>
      </c>
      <c r="BJ171" s="46" t="str">
        <f t="shared" ref="BJ171:BJ174" si="814">IF(OR(VALUE(R171)=0,BI171="",VALUE(R171)&gt;5,AND(VALUE(BI171)&gt;5,VALUE(BI171)&lt;16),AND(VALUE(BI171)&gt;65,VALUE(BI171)&lt;76),AND(VALUE(BI171)&gt;85,VALUE(BI171)&lt;96)),"",CONCATENATE(IF(VALUE(R171)=1,"un",IF(VALUE(R171)=2,"deux",IF(VALUE(R171)=3,"trois",IF(VALUE(R171)=4,"quatre",IF(VALUE(R171)=5,"cinq")))))," euro"))</f>
        <v/>
      </c>
      <c r="BK171" s="46" t="str">
        <f t="shared" ref="BK171:BK174" si="815">IF(OR(BI171="",VALUE(R171)&lt;6,AND(VALUE(BI171)&gt;10,VALUE(BI171)&lt;17),BI171=76,BI171=96),"",CONCATENATE(IF(VALUE(R171)=6,"six",IF(VALUE(R171)=7,"sept",IF(VALUE(R171)=8,"huit",IF(VALUE(R171)=9,"neuf",IF(VALUE(BI171)=10,"dix")))))," euro"))</f>
        <v/>
      </c>
      <c r="BL171" s="46" t="str">
        <f t="shared" ref="BL171:BL174" si="816">IF(OR(BI171="",VALUE(BI171)&lt;11,AND(VALUE(BI171)&gt;15,VALUE(BI171)&lt;71),AND(VALUE(BI171)&gt;75,VALUE(BI171)&lt;91),VALUE(BI171)&gt;95),"",CONCATENATE(IF(OR(VALUE(BI171)=91,VALUE(BI171)=71,VALUE(BI171)=11),"onze",IF(OR(VALUE(BI171)=92,VALUE(BI171)=72,VALUE(BI171)=12),"douze",IF(OR(VALUE(BI171)=93,VALUE(BI171)=73,VALUE(BI171)=13),"treize",IF(OR(BI171=94,BI171=74,BI171=14),"quatorze",IF(OR(BI171=95,BI171=75,BI171=15),"quinze")))))," euro"))</f>
        <v/>
      </c>
      <c r="BM171" s="46" t="str">
        <f t="shared" ref="BM171:BM174" si="817">IF(OR(BI171=16,BI171=76,BI171=96),"seize euro","")</f>
        <v/>
      </c>
      <c r="BN171" s="46" t="str">
        <f t="shared" ref="BN171:BN174" si="818">IF(VALUE(CONCATENATE(J171,K171,L171,M171,N171,O171,P171,Q171,R171))=0,"zero euro",CONCATENATE(" ",BJ171,BK171,BL171,BM171,IF(VALUE(CONCATENATE(M171,N171,O171,P171,Q171,R171))=0," d'",""),IF(OR(VALUE(R171)=0,VALUE(CONCATENATE(P171,Q171,R171))=0)," euro",""),IF(VALUE(CONCATENATE(J171,K171,L171,M171,N171,O171,P171,Q171,R171))&gt;1,"s","")))</f>
        <v>zero euro</v>
      </c>
      <c r="BO171" s="45"/>
      <c r="BP171" s="46" t="str">
        <f t="shared" ref="BP171:BP174" si="819">IF(VALUE(CONCATENATE(T171,U171))=0,""," virgule")</f>
        <v/>
      </c>
      <c r="BQ171" s="45"/>
      <c r="BR171" s="46" t="str">
        <f t="shared" ref="BR171:BR174" si="820">IF(OR(T171="",VALUE(T171)=0,VALUE(T171)&gt;5,AND(VALUE(BV171)&gt;10,VALUE(BV171)&lt;17)),"",IF(OR(VALUE(BV171)=10,AND(VALUE(BV171)&gt;16,VALUE(BV171)&lt;20)),"dix",IF(VALUE(T171)=2,"vingt",IF(VALUE(T171)=3,"trente",IF(VALUE(T171)=4,"quarante",IF(VALUE(T171)=5,"cinquante"))))))</f>
        <v/>
      </c>
      <c r="BS171" s="46" t="str">
        <f t="shared" ref="BS171:BS174" si="821">IF(OR(T171="",VALUE(T171)&lt;6),"",IF(AND(VALUE(T171)=7,OR(VALUE(U171)=0,BV171&gt;76)),"soixante dix",IF(OR(VALUE(T171)=6,VALUE(T171)=7),"soixante",IF(AND(VALUE(T171)=9,OR(VALUE(U171)=0,VALUE(BV171)&gt;96)),"quatre vingt dix",IF(OR(VALUE(T171)=8,VALUE(T171)=9),"quatre vingt")))))</f>
        <v/>
      </c>
      <c r="BT171" s="46" t="str">
        <f t="shared" ref="BT171:BT174" si="822">CONCATENATE(" ",BR171,BS171,IF(OR(VALUE(U171)&lt;&gt;1,VALUE(T171)=0,VALUE(T171)=1,VALUE(T171)=8,VALUE(T171)=9),""," et"))</f>
        <v xml:space="preserve"> </v>
      </c>
      <c r="BU171" s="45"/>
      <c r="BV171" s="46">
        <f t="shared" ref="BV171:BV174" si="823">VALUE(CONCATENATE(T171,U171))</f>
        <v>0</v>
      </c>
      <c r="BW171" s="46" t="str">
        <f>IF(OR(VALUE(U171)=0,BV171="",VALUE(U171)&gt;5,AND(VALUE(BV171)&gt;5,VALUE(BV171)&lt;16),AND(VALUE(BV171)&gt;65,VALUE(BV171)&lt;76),AND(VALUE(BV171)&gt;85,VALUE(BV171)&lt;96)),"",CONCATENATE(IF(VALUE(U171)=1,"un",IF(VALUE(U171)=2,"deux",IF(VALUE(U171)=3,"trois",IF(VALUE(U171)=4,"quatre",IF(VALUE(U171)=5,"cinq")))))," centime"))</f>
        <v/>
      </c>
      <c r="BX171" s="46" t="str">
        <f>IF(OR(BV171="",VALUE(U171)&lt;6,AND(VALUE(BV171)&gt;10,VALUE(BV171)&lt;17),BV171=76,BV171=96),"",CONCATENATE(IF(VALUE(U171)=6,"six",IF(VALUE(U171)=7,"sept",IF(VALUE(U171)=8,"huit",IF(VALUE(U171)=9,"neuf",IF(VALUE(BV171)=10,"dix")))))," centime"))</f>
        <v/>
      </c>
      <c r="BY171" s="46" t="str">
        <f>IF(OR(BV171="",VALUE(BV171)&lt;11,AND(VALUE(BV171)&gt;15,VALUE(BV171)&lt;71),AND(VALUE(BV171)&gt;75,VALUE(BV171)&lt;91),VALUE(BV171)&gt;95),"",CONCATENATE(IF(OR(VALUE(BV171)=91,VALUE(BV171)=71,VALUE(BV171)=11),"onze",IF(OR(VALUE(BV171)=92,VALUE(BV171)=72,VALUE(BV171)=12),"douze",IF(OR(VALUE(BV171)=93,VALUE(BV171)=73,VALUE(BV171)=13),"treize",IF(OR(BV171=94,BV171=74,BV171=14),"quatorze",IF(OR(BV171=95,BV171=75,BV171=15),"quinze")))))," centime"))</f>
        <v/>
      </c>
      <c r="BZ171" s="46" t="str">
        <f>IF(OR(BV171=16,BV171=76,BV171=96),"seize centime","")</f>
        <v/>
      </c>
      <c r="CA171" s="46" t="str">
        <f>CONCATENATE(" ",BW171,BX171,BY171,BZ171,IF(AND(VALUE(RIGHT(I171,2))&lt;&gt;0,VALUE(RIGHT(I171,1))=0),"centime",""),IF(VALUE(CONCATENATE(T171,U171))&gt;1,"s",""))</f>
        <v xml:space="preserve"> </v>
      </c>
      <c r="CB171" s="45"/>
      <c r="CC171" s="19" t="str">
        <f t="shared" ref="CC171:CC174" si="824">CONCATENATE(Y171,AC171,AJ171,AN171,AR171,AY171,BC171,BG171,BN171,BP171,BT171,CA171)</f>
        <v xml:space="preserve">       zero euro  </v>
      </c>
      <c r="CD171" s="47" t="e">
        <f>#REF!*H171</f>
        <v>#REF!</v>
      </c>
    </row>
    <row r="172" spans="1:82" ht="33.75" x14ac:dyDescent="0.2">
      <c r="A172" s="23" t="s">
        <v>337</v>
      </c>
      <c r="B172" s="72">
        <v>2</v>
      </c>
      <c r="C172" s="39">
        <v>2</v>
      </c>
      <c r="D172" s="39">
        <v>4</v>
      </c>
      <c r="E172" s="49">
        <f>IF(G172="","",MAX(E$9:E171)+1)</f>
        <v>129</v>
      </c>
      <c r="F172" s="76" t="s">
        <v>131</v>
      </c>
      <c r="G172" s="75" t="s">
        <v>28</v>
      </c>
      <c r="H172" s="43">
        <v>0</v>
      </c>
      <c r="I172" s="44" t="str">
        <f t="shared" si="771"/>
        <v xml:space="preserve"> 0,00</v>
      </c>
      <c r="J172" s="44" t="str">
        <f t="shared" si="772"/>
        <v>0</v>
      </c>
      <c r="K172" s="44" t="str">
        <f t="shared" si="773"/>
        <v>0</v>
      </c>
      <c r="L172" s="44" t="str">
        <f t="shared" si="774"/>
        <v>0</v>
      </c>
      <c r="M172" s="44" t="str">
        <f t="shared" si="775"/>
        <v>0</v>
      </c>
      <c r="N172" s="44" t="str">
        <f t="shared" si="776"/>
        <v>0</v>
      </c>
      <c r="O172" s="44" t="str">
        <f t="shared" si="777"/>
        <v>0</v>
      </c>
      <c r="P172" s="44" t="str">
        <f t="shared" si="778"/>
        <v>0</v>
      </c>
      <c r="Q172" s="44" t="str">
        <f t="shared" si="779"/>
        <v>0</v>
      </c>
      <c r="R172" s="44" t="str">
        <f t="shared" si="780"/>
        <v>0</v>
      </c>
      <c r="S172" s="44" t="s">
        <v>12</v>
      </c>
      <c r="T172" s="44" t="str">
        <f t="shared" si="781"/>
        <v>0</v>
      </c>
      <c r="U172" s="44" t="str">
        <f t="shared" si="782"/>
        <v>0</v>
      </c>
      <c r="V172" s="45"/>
      <c r="W172" s="46" t="str">
        <f t="shared" si="783"/>
        <v/>
      </c>
      <c r="X172" s="46" t="str">
        <f t="shared" si="784"/>
        <v/>
      </c>
      <c r="Y172" s="46" t="str">
        <f t="shared" si="785"/>
        <v/>
      </c>
      <c r="Z172" s="45"/>
      <c r="AA172" s="46" t="str">
        <f t="shared" si="786"/>
        <v/>
      </c>
      <c r="AB172" s="46" t="str">
        <f t="shared" si="787"/>
        <v/>
      </c>
      <c r="AC172" s="46" t="str">
        <f t="shared" si="788"/>
        <v xml:space="preserve"> </v>
      </c>
      <c r="AD172" s="45"/>
      <c r="AE172" s="46">
        <f t="shared" si="789"/>
        <v>0</v>
      </c>
      <c r="AF172" s="46" t="str">
        <f t="shared" si="790"/>
        <v/>
      </c>
      <c r="AG172" s="46" t="str">
        <f t="shared" si="791"/>
        <v/>
      </c>
      <c r="AH172" s="46" t="str">
        <f t="shared" si="792"/>
        <v/>
      </c>
      <c r="AI172" s="46" t="str">
        <f t="shared" si="793"/>
        <v/>
      </c>
      <c r="AJ172" s="46" t="str">
        <f t="shared" si="794"/>
        <v xml:space="preserve"> </v>
      </c>
      <c r="AK172" s="45"/>
      <c r="AL172" s="46" t="str">
        <f t="shared" si="795"/>
        <v/>
      </c>
      <c r="AM172" s="46" t="str">
        <f t="shared" si="796"/>
        <v/>
      </c>
      <c r="AN172" s="46" t="str">
        <f t="shared" si="797"/>
        <v xml:space="preserve"> </v>
      </c>
      <c r="AO172" s="45"/>
      <c r="AP172" s="46" t="str">
        <f t="shared" si="798"/>
        <v/>
      </c>
      <c r="AQ172" s="46" t="str">
        <f t="shared" si="799"/>
        <v/>
      </c>
      <c r="AR172" s="46" t="str">
        <f t="shared" si="800"/>
        <v xml:space="preserve"> </v>
      </c>
      <c r="AS172" s="45"/>
      <c r="AT172" s="46">
        <f t="shared" si="801"/>
        <v>0</v>
      </c>
      <c r="AU172" s="46" t="str">
        <f t="shared" si="802"/>
        <v/>
      </c>
      <c r="AV172" s="46" t="str">
        <f t="shared" si="803"/>
        <v/>
      </c>
      <c r="AW172" s="46" t="str">
        <f t="shared" si="804"/>
        <v/>
      </c>
      <c r="AX172" s="46" t="str">
        <f t="shared" si="805"/>
        <v/>
      </c>
      <c r="AY172" s="46" t="str">
        <f t="shared" si="806"/>
        <v xml:space="preserve"> </v>
      </c>
      <c r="AZ172" s="45"/>
      <c r="BA172" s="46" t="str">
        <f t="shared" si="807"/>
        <v/>
      </c>
      <c r="BB172" s="46" t="str">
        <f t="shared" si="808"/>
        <v/>
      </c>
      <c r="BC172" s="46" t="str">
        <f t="shared" si="809"/>
        <v xml:space="preserve"> </v>
      </c>
      <c r="BD172" s="45"/>
      <c r="BE172" s="46" t="str">
        <f t="shared" si="810"/>
        <v/>
      </c>
      <c r="BF172" s="46" t="str">
        <f t="shared" si="811"/>
        <v/>
      </c>
      <c r="BG172" s="46" t="str">
        <f t="shared" si="812"/>
        <v xml:space="preserve"> </v>
      </c>
      <c r="BH172" s="45"/>
      <c r="BI172" s="46">
        <f t="shared" si="813"/>
        <v>0</v>
      </c>
      <c r="BJ172" s="46" t="str">
        <f t="shared" si="814"/>
        <v/>
      </c>
      <c r="BK172" s="46" t="str">
        <f t="shared" si="815"/>
        <v/>
      </c>
      <c r="BL172" s="46" t="str">
        <f t="shared" si="816"/>
        <v/>
      </c>
      <c r="BM172" s="46" t="str">
        <f t="shared" si="817"/>
        <v/>
      </c>
      <c r="BN172" s="46" t="str">
        <f t="shared" si="818"/>
        <v>zero euro</v>
      </c>
      <c r="BO172" s="45"/>
      <c r="BP172" s="46" t="str">
        <f t="shared" si="819"/>
        <v/>
      </c>
      <c r="BQ172" s="45"/>
      <c r="BR172" s="46" t="str">
        <f t="shared" si="820"/>
        <v/>
      </c>
      <c r="BS172" s="46" t="str">
        <f t="shared" si="821"/>
        <v/>
      </c>
      <c r="BT172" s="46" t="str">
        <f t="shared" si="822"/>
        <v xml:space="preserve"> </v>
      </c>
      <c r="BU172" s="45"/>
      <c r="BV172" s="46">
        <f t="shared" si="823"/>
        <v>0</v>
      </c>
      <c r="BW172" s="46" t="str">
        <f>IF(OR(VALUE(U172)=0,BV172="",VALUE(U172)&gt;5,AND(VALUE(BV172)&gt;5,VALUE(BV172)&lt;16),AND(VALUE(BV172)&gt;65,VALUE(BV172)&lt;76),AND(VALUE(BV172)&gt;85,VALUE(BV172)&lt;96)),"",CONCATENATE(IF(VALUE(U172)=1,"un",IF(VALUE(U172)=2,"deux",IF(VALUE(U172)=3,"trois",IF(VALUE(U172)=4,"quatre",IF(VALUE(U172)=5,"cinq")))))," centime"))</f>
        <v/>
      </c>
      <c r="BX172" s="46" t="str">
        <f>IF(OR(BV172="",VALUE(U172)&lt;6,AND(VALUE(BV172)&gt;10,VALUE(BV172)&lt;17),BV172=76,BV172=96),"",CONCATENATE(IF(VALUE(U172)=6,"six",IF(VALUE(U172)=7,"sept",IF(VALUE(U172)=8,"huit",IF(VALUE(U172)=9,"neuf",IF(VALUE(BV172)=10,"dix")))))," centime"))</f>
        <v/>
      </c>
      <c r="BY172" s="46" t="str">
        <f>IF(OR(BV172="",VALUE(BV172)&lt;11,AND(VALUE(BV172)&gt;15,VALUE(BV172)&lt;71),AND(VALUE(BV172)&gt;75,VALUE(BV172)&lt;91),VALUE(BV172)&gt;95),"",CONCATENATE(IF(OR(VALUE(BV172)=91,VALUE(BV172)=71,VALUE(BV172)=11),"onze",IF(OR(VALUE(BV172)=92,VALUE(BV172)=72,VALUE(BV172)=12),"douze",IF(OR(VALUE(BV172)=93,VALUE(BV172)=73,VALUE(BV172)=13),"treize",IF(OR(BV172=94,BV172=74,BV172=14),"quatorze",IF(OR(BV172=95,BV172=75,BV172=15),"quinze")))))," centime"))</f>
        <v/>
      </c>
      <c r="BZ172" s="46" t="str">
        <f>IF(OR(BV172=16,BV172=76,BV172=96),"seize centime","")</f>
        <v/>
      </c>
      <c r="CA172" s="46" t="str">
        <f>CONCATENATE(" ",BW172,BX172,BY172,BZ172,IF(AND(VALUE(RIGHT(I172,2))&lt;&gt;0,VALUE(RIGHT(I172,1))=0),"centime",""),IF(VALUE(CONCATENATE(T172,U172))&gt;1,"s",""))</f>
        <v xml:space="preserve"> </v>
      </c>
      <c r="CB172" s="45"/>
      <c r="CC172" s="19" t="str">
        <f t="shared" si="824"/>
        <v xml:space="preserve">       zero euro  </v>
      </c>
      <c r="CD172" s="47" t="e">
        <f>#REF!*H172</f>
        <v>#REF!</v>
      </c>
    </row>
    <row r="173" spans="1:82" ht="22.5" x14ac:dyDescent="0.2">
      <c r="A173" s="23" t="s">
        <v>337</v>
      </c>
      <c r="B173" s="72">
        <v>2</v>
      </c>
      <c r="C173" s="39">
        <v>2</v>
      </c>
      <c r="D173" s="39">
        <v>4</v>
      </c>
      <c r="E173" s="49">
        <f>IF(G173="","",MAX(E$9:E172)+1)</f>
        <v>130</v>
      </c>
      <c r="F173" s="76" t="s">
        <v>132</v>
      </c>
      <c r="G173" s="75" t="s">
        <v>28</v>
      </c>
      <c r="H173" s="43">
        <v>0</v>
      </c>
      <c r="I173" s="44" t="str">
        <f t="shared" si="771"/>
        <v xml:space="preserve"> 0,00</v>
      </c>
      <c r="J173" s="44" t="str">
        <f t="shared" si="772"/>
        <v>0</v>
      </c>
      <c r="K173" s="44" t="str">
        <f t="shared" si="773"/>
        <v>0</v>
      </c>
      <c r="L173" s="44" t="str">
        <f t="shared" si="774"/>
        <v>0</v>
      </c>
      <c r="M173" s="44" t="str">
        <f t="shared" si="775"/>
        <v>0</v>
      </c>
      <c r="N173" s="44" t="str">
        <f t="shared" si="776"/>
        <v>0</v>
      </c>
      <c r="O173" s="44" t="str">
        <f t="shared" si="777"/>
        <v>0</v>
      </c>
      <c r="P173" s="44" t="str">
        <f t="shared" si="778"/>
        <v>0</v>
      </c>
      <c r="Q173" s="44" t="str">
        <f t="shared" si="779"/>
        <v>0</v>
      </c>
      <c r="R173" s="44" t="str">
        <f t="shared" si="780"/>
        <v>0</v>
      </c>
      <c r="S173" s="44" t="s">
        <v>12</v>
      </c>
      <c r="T173" s="44" t="str">
        <f t="shared" si="781"/>
        <v>0</v>
      </c>
      <c r="U173" s="44" t="str">
        <f t="shared" si="782"/>
        <v>0</v>
      </c>
      <c r="V173" s="45"/>
      <c r="W173" s="46" t="str">
        <f t="shared" si="783"/>
        <v/>
      </c>
      <c r="X173" s="46" t="str">
        <f t="shared" si="784"/>
        <v/>
      </c>
      <c r="Y173" s="46" t="str">
        <f t="shared" si="785"/>
        <v/>
      </c>
      <c r="Z173" s="45"/>
      <c r="AA173" s="46" t="str">
        <f t="shared" si="786"/>
        <v/>
      </c>
      <c r="AB173" s="46" t="str">
        <f t="shared" si="787"/>
        <v/>
      </c>
      <c r="AC173" s="46" t="str">
        <f t="shared" si="788"/>
        <v xml:space="preserve"> </v>
      </c>
      <c r="AD173" s="45"/>
      <c r="AE173" s="46">
        <f t="shared" si="789"/>
        <v>0</v>
      </c>
      <c r="AF173" s="46" t="str">
        <f t="shared" si="790"/>
        <v/>
      </c>
      <c r="AG173" s="46" t="str">
        <f t="shared" si="791"/>
        <v/>
      </c>
      <c r="AH173" s="46" t="str">
        <f t="shared" si="792"/>
        <v/>
      </c>
      <c r="AI173" s="46" t="str">
        <f t="shared" si="793"/>
        <v/>
      </c>
      <c r="AJ173" s="46" t="str">
        <f t="shared" si="794"/>
        <v xml:space="preserve"> </v>
      </c>
      <c r="AK173" s="45"/>
      <c r="AL173" s="46" t="str">
        <f t="shared" si="795"/>
        <v/>
      </c>
      <c r="AM173" s="46" t="str">
        <f t="shared" si="796"/>
        <v/>
      </c>
      <c r="AN173" s="46" t="str">
        <f t="shared" si="797"/>
        <v xml:space="preserve"> </v>
      </c>
      <c r="AO173" s="45"/>
      <c r="AP173" s="46" t="str">
        <f t="shared" si="798"/>
        <v/>
      </c>
      <c r="AQ173" s="46" t="str">
        <f t="shared" si="799"/>
        <v/>
      </c>
      <c r="AR173" s="46" t="str">
        <f t="shared" si="800"/>
        <v xml:space="preserve"> </v>
      </c>
      <c r="AS173" s="45"/>
      <c r="AT173" s="46">
        <f t="shared" si="801"/>
        <v>0</v>
      </c>
      <c r="AU173" s="46" t="str">
        <f t="shared" si="802"/>
        <v/>
      </c>
      <c r="AV173" s="46" t="str">
        <f t="shared" si="803"/>
        <v/>
      </c>
      <c r="AW173" s="46" t="str">
        <f t="shared" si="804"/>
        <v/>
      </c>
      <c r="AX173" s="46" t="str">
        <f t="shared" si="805"/>
        <v/>
      </c>
      <c r="AY173" s="46" t="str">
        <f t="shared" si="806"/>
        <v xml:space="preserve"> </v>
      </c>
      <c r="AZ173" s="45"/>
      <c r="BA173" s="46" t="str">
        <f t="shared" si="807"/>
        <v/>
      </c>
      <c r="BB173" s="46" t="str">
        <f t="shared" si="808"/>
        <v/>
      </c>
      <c r="BC173" s="46" t="str">
        <f t="shared" si="809"/>
        <v xml:space="preserve"> </v>
      </c>
      <c r="BD173" s="45"/>
      <c r="BE173" s="46" t="str">
        <f t="shared" si="810"/>
        <v/>
      </c>
      <c r="BF173" s="46" t="str">
        <f t="shared" si="811"/>
        <v/>
      </c>
      <c r="BG173" s="46" t="str">
        <f t="shared" si="812"/>
        <v xml:space="preserve"> </v>
      </c>
      <c r="BH173" s="45"/>
      <c r="BI173" s="46">
        <f t="shared" si="813"/>
        <v>0</v>
      </c>
      <c r="BJ173" s="46" t="str">
        <f t="shared" si="814"/>
        <v/>
      </c>
      <c r="BK173" s="46" t="str">
        <f t="shared" si="815"/>
        <v/>
      </c>
      <c r="BL173" s="46" t="str">
        <f t="shared" si="816"/>
        <v/>
      </c>
      <c r="BM173" s="46" t="str">
        <f t="shared" si="817"/>
        <v/>
      </c>
      <c r="BN173" s="46" t="str">
        <f t="shared" si="818"/>
        <v>zero euro</v>
      </c>
      <c r="BO173" s="45"/>
      <c r="BP173" s="46" t="str">
        <f t="shared" si="819"/>
        <v/>
      </c>
      <c r="BQ173" s="45"/>
      <c r="BR173" s="46" t="str">
        <f t="shared" si="820"/>
        <v/>
      </c>
      <c r="BS173" s="46" t="str">
        <f t="shared" si="821"/>
        <v/>
      </c>
      <c r="BT173" s="46" t="str">
        <f t="shared" si="822"/>
        <v xml:space="preserve"> </v>
      </c>
      <c r="BU173" s="45"/>
      <c r="BV173" s="46">
        <f t="shared" si="823"/>
        <v>0</v>
      </c>
      <c r="BW173" s="46" t="str">
        <f>IF(OR(VALUE(U173)=0,BV173="",VALUE(U173)&gt;5,AND(VALUE(BV173)&gt;5,VALUE(BV173)&lt;16),AND(VALUE(BV173)&gt;65,VALUE(BV173)&lt;76),AND(VALUE(BV173)&gt;85,VALUE(BV173)&lt;96)),"",CONCATENATE(IF(VALUE(U173)=1,"un",IF(VALUE(U173)=2,"deux",IF(VALUE(U173)=3,"trois",IF(VALUE(U173)=4,"quatre",IF(VALUE(U173)=5,"cinq")))))," centime"))</f>
        <v/>
      </c>
      <c r="BX173" s="46" t="str">
        <f>IF(OR(BV173="",VALUE(U173)&lt;6,AND(VALUE(BV173)&gt;10,VALUE(BV173)&lt;17),BV173=76,BV173=96),"",CONCATENATE(IF(VALUE(U173)=6,"six",IF(VALUE(U173)=7,"sept",IF(VALUE(U173)=8,"huit",IF(VALUE(U173)=9,"neuf",IF(VALUE(BV173)=10,"dix")))))," centime"))</f>
        <v/>
      </c>
      <c r="BY173" s="46" t="str">
        <f>IF(OR(BV173="",VALUE(BV173)&lt;11,AND(VALUE(BV173)&gt;15,VALUE(BV173)&lt;71),AND(VALUE(BV173)&gt;75,VALUE(BV173)&lt;91),VALUE(BV173)&gt;95),"",CONCATENATE(IF(OR(VALUE(BV173)=91,VALUE(BV173)=71,VALUE(BV173)=11),"onze",IF(OR(VALUE(BV173)=92,VALUE(BV173)=72,VALUE(BV173)=12),"douze",IF(OR(VALUE(BV173)=93,VALUE(BV173)=73,VALUE(BV173)=13),"treize",IF(OR(BV173=94,BV173=74,BV173=14),"quatorze",IF(OR(BV173=95,BV173=75,BV173=15),"quinze")))))," centime"))</f>
        <v/>
      </c>
      <c r="BZ173" s="46" t="str">
        <f>IF(OR(BV173=16,BV173=76,BV173=96),"seize centime","")</f>
        <v/>
      </c>
      <c r="CA173" s="46" t="str">
        <f>CONCATENATE(" ",BW173,BX173,BY173,BZ173,IF(AND(VALUE(RIGHT(I173,2))&lt;&gt;0,VALUE(RIGHT(I173,1))=0),"centime",""),IF(VALUE(CONCATENATE(T173,U173))&gt;1,"s",""))</f>
        <v xml:space="preserve"> </v>
      </c>
      <c r="CB173" s="45"/>
      <c r="CC173" s="19" t="str">
        <f t="shared" si="824"/>
        <v xml:space="preserve">       zero euro  </v>
      </c>
      <c r="CD173" s="47" t="e">
        <f>#REF!*H173</f>
        <v>#REF!</v>
      </c>
    </row>
    <row r="174" spans="1:82" ht="33.75" x14ac:dyDescent="0.2">
      <c r="A174" s="23" t="s">
        <v>337</v>
      </c>
      <c r="B174" s="72">
        <v>2</v>
      </c>
      <c r="C174" s="39">
        <v>2</v>
      </c>
      <c r="D174" s="39">
        <v>4</v>
      </c>
      <c r="E174" s="49">
        <f>IF(G174="","",MAX(E$9:E173)+1)</f>
        <v>131</v>
      </c>
      <c r="F174" s="76" t="s">
        <v>133</v>
      </c>
      <c r="G174" s="75" t="s">
        <v>28</v>
      </c>
      <c r="H174" s="43">
        <v>0</v>
      </c>
      <c r="I174" s="44" t="str">
        <f t="shared" si="771"/>
        <v xml:space="preserve"> 0,00</v>
      </c>
      <c r="J174" s="44" t="str">
        <f t="shared" si="772"/>
        <v>0</v>
      </c>
      <c r="K174" s="44" t="str">
        <f t="shared" si="773"/>
        <v>0</v>
      </c>
      <c r="L174" s="44" t="str">
        <f t="shared" si="774"/>
        <v>0</v>
      </c>
      <c r="M174" s="44" t="str">
        <f t="shared" si="775"/>
        <v>0</v>
      </c>
      <c r="N174" s="44" t="str">
        <f t="shared" si="776"/>
        <v>0</v>
      </c>
      <c r="O174" s="44" t="str">
        <f t="shared" si="777"/>
        <v>0</v>
      </c>
      <c r="P174" s="44" t="str">
        <f t="shared" si="778"/>
        <v>0</v>
      </c>
      <c r="Q174" s="44" t="str">
        <f t="shared" si="779"/>
        <v>0</v>
      </c>
      <c r="R174" s="44" t="str">
        <f t="shared" si="780"/>
        <v>0</v>
      </c>
      <c r="S174" s="44" t="s">
        <v>12</v>
      </c>
      <c r="T174" s="44" t="str">
        <f t="shared" si="781"/>
        <v>0</v>
      </c>
      <c r="U174" s="44" t="str">
        <f t="shared" si="782"/>
        <v>0</v>
      </c>
      <c r="V174" s="45"/>
      <c r="W174" s="46" t="str">
        <f t="shared" si="783"/>
        <v/>
      </c>
      <c r="X174" s="46" t="str">
        <f t="shared" si="784"/>
        <v/>
      </c>
      <c r="Y174" s="46" t="str">
        <f t="shared" si="785"/>
        <v/>
      </c>
      <c r="Z174" s="45"/>
      <c r="AA174" s="46" t="str">
        <f t="shared" si="786"/>
        <v/>
      </c>
      <c r="AB174" s="46" t="str">
        <f t="shared" si="787"/>
        <v/>
      </c>
      <c r="AC174" s="46" t="str">
        <f t="shared" si="788"/>
        <v xml:space="preserve"> </v>
      </c>
      <c r="AD174" s="45"/>
      <c r="AE174" s="46">
        <f t="shared" si="789"/>
        <v>0</v>
      </c>
      <c r="AF174" s="46" t="str">
        <f t="shared" si="790"/>
        <v/>
      </c>
      <c r="AG174" s="46" t="str">
        <f t="shared" si="791"/>
        <v/>
      </c>
      <c r="AH174" s="46" t="str">
        <f t="shared" si="792"/>
        <v/>
      </c>
      <c r="AI174" s="46" t="str">
        <f t="shared" si="793"/>
        <v/>
      </c>
      <c r="AJ174" s="46" t="str">
        <f t="shared" si="794"/>
        <v xml:space="preserve"> </v>
      </c>
      <c r="AK174" s="45"/>
      <c r="AL174" s="46" t="str">
        <f t="shared" si="795"/>
        <v/>
      </c>
      <c r="AM174" s="46" t="str">
        <f t="shared" si="796"/>
        <v/>
      </c>
      <c r="AN174" s="46" t="str">
        <f t="shared" si="797"/>
        <v xml:space="preserve"> </v>
      </c>
      <c r="AO174" s="45"/>
      <c r="AP174" s="46" t="str">
        <f t="shared" si="798"/>
        <v/>
      </c>
      <c r="AQ174" s="46" t="str">
        <f t="shared" si="799"/>
        <v/>
      </c>
      <c r="AR174" s="46" t="str">
        <f t="shared" si="800"/>
        <v xml:space="preserve"> </v>
      </c>
      <c r="AS174" s="45"/>
      <c r="AT174" s="46">
        <f t="shared" si="801"/>
        <v>0</v>
      </c>
      <c r="AU174" s="46" t="str">
        <f t="shared" si="802"/>
        <v/>
      </c>
      <c r="AV174" s="46" t="str">
        <f t="shared" si="803"/>
        <v/>
      </c>
      <c r="AW174" s="46" t="str">
        <f t="shared" si="804"/>
        <v/>
      </c>
      <c r="AX174" s="46" t="str">
        <f t="shared" si="805"/>
        <v/>
      </c>
      <c r="AY174" s="46" t="str">
        <f t="shared" si="806"/>
        <v xml:space="preserve"> </v>
      </c>
      <c r="AZ174" s="45"/>
      <c r="BA174" s="46" t="str">
        <f t="shared" si="807"/>
        <v/>
      </c>
      <c r="BB174" s="46" t="str">
        <f t="shared" si="808"/>
        <v/>
      </c>
      <c r="BC174" s="46" t="str">
        <f t="shared" si="809"/>
        <v xml:space="preserve"> </v>
      </c>
      <c r="BD174" s="45"/>
      <c r="BE174" s="46" t="str">
        <f t="shared" si="810"/>
        <v/>
      </c>
      <c r="BF174" s="46" t="str">
        <f t="shared" si="811"/>
        <v/>
      </c>
      <c r="BG174" s="46" t="str">
        <f t="shared" si="812"/>
        <v xml:space="preserve"> </v>
      </c>
      <c r="BH174" s="45"/>
      <c r="BI174" s="46">
        <f t="shared" si="813"/>
        <v>0</v>
      </c>
      <c r="BJ174" s="46" t="str">
        <f t="shared" si="814"/>
        <v/>
      </c>
      <c r="BK174" s="46" t="str">
        <f t="shared" si="815"/>
        <v/>
      </c>
      <c r="BL174" s="46" t="str">
        <f t="shared" si="816"/>
        <v/>
      </c>
      <c r="BM174" s="46" t="str">
        <f t="shared" si="817"/>
        <v/>
      </c>
      <c r="BN174" s="46" t="str">
        <f t="shared" si="818"/>
        <v>zero euro</v>
      </c>
      <c r="BO174" s="45"/>
      <c r="BP174" s="46" t="str">
        <f t="shared" si="819"/>
        <v/>
      </c>
      <c r="BQ174" s="45"/>
      <c r="BR174" s="46" t="str">
        <f t="shared" si="820"/>
        <v/>
      </c>
      <c r="BS174" s="46" t="str">
        <f t="shared" si="821"/>
        <v/>
      </c>
      <c r="BT174" s="46" t="str">
        <f t="shared" si="822"/>
        <v xml:space="preserve"> </v>
      </c>
      <c r="BU174" s="45"/>
      <c r="BV174" s="46">
        <f t="shared" si="823"/>
        <v>0</v>
      </c>
      <c r="BW174" s="46" t="str">
        <f>IF(OR(VALUE(U174)=0,BV174="",VALUE(U174)&gt;5,AND(VALUE(BV174)&gt;5,VALUE(BV174)&lt;16),AND(VALUE(BV174)&gt;65,VALUE(BV174)&lt;76),AND(VALUE(BV174)&gt;85,VALUE(BV174)&lt;96)),"",CONCATENATE(IF(VALUE(U174)=1,"un",IF(VALUE(U174)=2,"deux",IF(VALUE(U174)=3,"trois",IF(VALUE(U174)=4,"quatre",IF(VALUE(U174)=5,"cinq")))))," centime"))</f>
        <v/>
      </c>
      <c r="BX174" s="46" t="str">
        <f>IF(OR(BV174="",VALUE(U174)&lt;6,AND(VALUE(BV174)&gt;10,VALUE(BV174)&lt;17),BV174=76,BV174=96),"",CONCATENATE(IF(VALUE(U174)=6,"six",IF(VALUE(U174)=7,"sept",IF(VALUE(U174)=8,"huit",IF(VALUE(U174)=9,"neuf",IF(VALUE(BV174)=10,"dix")))))," centime"))</f>
        <v/>
      </c>
      <c r="BY174" s="46" t="str">
        <f>IF(OR(BV174="",VALUE(BV174)&lt;11,AND(VALUE(BV174)&gt;15,VALUE(BV174)&lt;71),AND(VALUE(BV174)&gt;75,VALUE(BV174)&lt;91),VALUE(BV174)&gt;95),"",CONCATENATE(IF(OR(VALUE(BV174)=91,VALUE(BV174)=71,VALUE(BV174)=11),"onze",IF(OR(VALUE(BV174)=92,VALUE(BV174)=72,VALUE(BV174)=12),"douze",IF(OR(VALUE(BV174)=93,VALUE(BV174)=73,VALUE(BV174)=13),"treize",IF(OR(BV174=94,BV174=74,BV174=14),"quatorze",IF(OR(BV174=95,BV174=75,BV174=15),"quinze")))))," centime"))</f>
        <v/>
      </c>
      <c r="BZ174" s="46" t="str">
        <f>IF(OR(BV174=16,BV174=76,BV174=96),"seize centime","")</f>
        <v/>
      </c>
      <c r="CA174" s="46" t="str">
        <f>CONCATENATE(" ",BW174,BX174,BY174,BZ174,IF(AND(VALUE(RIGHT(I174,2))&lt;&gt;0,VALUE(RIGHT(I174,1))=0),"centime",""),IF(VALUE(CONCATENATE(T174,U174))&gt;1,"s",""))</f>
        <v xml:space="preserve"> </v>
      </c>
      <c r="CB174" s="45"/>
      <c r="CC174" s="19" t="str">
        <f t="shared" si="824"/>
        <v xml:space="preserve">       zero euro  </v>
      </c>
      <c r="CD174" s="47" t="e">
        <f>#REF!*H174</f>
        <v>#REF!</v>
      </c>
    </row>
    <row r="175" spans="1:82" ht="15" customHeight="1" x14ac:dyDescent="0.2">
      <c r="A175" s="23" t="s">
        <v>337</v>
      </c>
      <c r="B175" s="70">
        <v>2</v>
      </c>
      <c r="C175" s="34">
        <v>2</v>
      </c>
      <c r="D175" s="34">
        <v>5</v>
      </c>
      <c r="E175" s="35" t="str">
        <f>IF(G175="","",MAX(E$9:E174)+1)</f>
        <v/>
      </c>
      <c r="F175" s="71" t="s">
        <v>134</v>
      </c>
      <c r="G175" s="37"/>
      <c r="H175" s="38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59"/>
      <c r="CD175" s="59"/>
    </row>
    <row r="176" spans="1:82" ht="22.5" x14ac:dyDescent="0.2">
      <c r="A176" s="23" t="s">
        <v>337</v>
      </c>
      <c r="B176" s="72">
        <v>2</v>
      </c>
      <c r="C176" s="39">
        <v>2</v>
      </c>
      <c r="D176" s="39">
        <v>5</v>
      </c>
      <c r="E176" s="49">
        <f>IF(G176="","",MAX(E$9:E175)+1)</f>
        <v>132</v>
      </c>
      <c r="F176" s="76" t="s">
        <v>135</v>
      </c>
      <c r="G176" s="75" t="s">
        <v>28</v>
      </c>
      <c r="H176" s="43">
        <v>0</v>
      </c>
      <c r="I176" s="44" t="str">
        <f t="shared" ref="I176:I180" si="825">IF(H176=INT(H176),CONCATENATE(" ",H176,",00"),IF(INT(H176*10)=H176*10,CONCATENATE(" ",H176,"0"),CONCATENATE(" ",H176)))</f>
        <v xml:space="preserve"> 0,00</v>
      </c>
      <c r="J176" s="44" t="str">
        <f t="shared" ref="J176:J180" si="826">IF(H176&gt;=100000000,MID(RIGHT(I176,12),1,1),"0")</f>
        <v>0</v>
      </c>
      <c r="K176" s="44" t="str">
        <f t="shared" ref="K176:K180" si="827">IF(H176&gt;=10000000,MID(RIGHT(I176,11),1,1),"0")</f>
        <v>0</v>
      </c>
      <c r="L176" s="44" t="str">
        <f t="shared" ref="L176:L180" si="828">IF(H176&gt;=1000000,MID(RIGHT(I176,10),1,1),"0")</f>
        <v>0</v>
      </c>
      <c r="M176" s="44" t="str">
        <f t="shared" ref="M176:M180" si="829">IF(H176&gt;=100000,MID(RIGHT(I176,9),1,1),"0")</f>
        <v>0</v>
      </c>
      <c r="N176" s="44" t="str">
        <f t="shared" ref="N176:N180" si="830">IF(H176&gt;=10000,MID(RIGHT(I176,8),1,1),"0")</f>
        <v>0</v>
      </c>
      <c r="O176" s="44" t="str">
        <f t="shared" ref="O176:O180" si="831">IF(H176&gt;=1000,MID(RIGHT(I176,7),1,1),"0")</f>
        <v>0</v>
      </c>
      <c r="P176" s="44" t="str">
        <f t="shared" ref="P176:P180" si="832">IF(H176&gt;=100,MID(RIGHT(I176,6),1,1),"0")</f>
        <v>0</v>
      </c>
      <c r="Q176" s="44" t="str">
        <f t="shared" ref="Q176:Q180" si="833">IF(H176&gt;=10,MID(RIGHT(I176,5),1,1),"0")</f>
        <v>0</v>
      </c>
      <c r="R176" s="44" t="str">
        <f t="shared" ref="R176:R180" si="834">IF(H176&gt;=0,MID(RIGHT(I176,4),1,1),"0")</f>
        <v>0</v>
      </c>
      <c r="S176" s="44" t="s">
        <v>12</v>
      </c>
      <c r="T176" s="44" t="str">
        <f t="shared" ref="T176:T180" si="835">IF(INT(H176)&lt;&gt;H176,MID(RIGHT(I176,2),1,1),"0")</f>
        <v>0</v>
      </c>
      <c r="U176" s="44" t="str">
        <f t="shared" ref="U176:U180" si="836">IF(INT(H176*10)&lt;&gt;H176*10,RIGHT(I176,1),"0")</f>
        <v>0</v>
      </c>
      <c r="V176" s="45"/>
      <c r="W176" s="46" t="str">
        <f t="shared" ref="W176:W180" si="837">IF(OR(VALUE(J176)=0,VALUE(J176)&gt;5),"",CONCATENATE(IF(VALUE(J176)=1,"",IF(VALUE(J176)=2,"deux ",IF(VALUE(J176)=3,"trois ",IF(VALUE(J176)=4,"quatre ",IF(VALUE(J176)=5,"cinq "))))),"cent"))</f>
        <v/>
      </c>
      <c r="X176" s="46" t="str">
        <f t="shared" ref="X176:X180" si="838">IF(OR(J176="",VALUE(J176)&lt;6),"",CONCATENATE(IF(VALUE(J176)=6,"six ",IF(VALUE(J176)=7,"sept ",IF(VALUE(J176)=8,"huit ",IF(VALUE(J176)=9,"neuf ")))),"cent"))</f>
        <v/>
      </c>
      <c r="Y176" s="46" t="str">
        <f t="shared" ref="Y176:Y180" si="839">CONCATENATE(W176,X176)</f>
        <v/>
      </c>
      <c r="Z176" s="45"/>
      <c r="AA176" s="46" t="str">
        <f t="shared" ref="AA176:AA180" si="840">IF(OR(K176="",VALUE(K176)=0,VALUE(K176)&gt;5,AND(VALUE(AE176)&gt;10,VALUE(AE176)&lt;17)),"",IF(OR(VALUE(AE176)=10,AND(VALUE(AE176)&gt;16,VALUE(AE176)&lt;20)),"dix",IF(VALUE(K176)=2,"vingt",IF(VALUE(K176)=3,"trente",IF(VALUE(K176)=4,"quarante",IF(VALUE(K176)=5,"cinquante"))))))</f>
        <v/>
      </c>
      <c r="AB176" s="46" t="str">
        <f t="shared" ref="AB176:AB180" si="841">IF(OR(K176="",VALUE(K176)&lt;6),"",IF(AND(VALUE(K176)=7,OR(VALUE(L176)=0,AE176&gt;76)),"soixante dix",IF(OR(VALUE(K176)=6,VALUE(K176)=7),"soixante",IF(AND(VALUE(K176)=9,OR(VALUE(L176)=0,VALUE(AE176)&gt;96)),"quatre vingt dix",IF(OR(VALUE(K176)=8,VALUE(K176)=9),"quatre vingt")))))</f>
        <v/>
      </c>
      <c r="AC176" s="46" t="str">
        <f t="shared" ref="AC176:AC180" si="842">CONCATENATE(" ",AA176,AB176,IF(OR(VALUE(L176)&lt;&gt;1,VALUE(K176)=0,VALUE(K176)=1,VALUE(K176)=8,VALUE(K176)=9),""," et"))</f>
        <v xml:space="preserve"> </v>
      </c>
      <c r="AD176" s="45"/>
      <c r="AE176" s="46">
        <f t="shared" ref="AE176:AE180" si="843">VALUE(CONCATENATE(K176,L176))</f>
        <v>0</v>
      </c>
      <c r="AF176" s="46" t="str">
        <f t="shared" ref="AF176:AF180" si="844">IF(OR(VALUE(L176)=0,AE176="",VALUE(L176)&gt;5,AND(VALUE(AE176)&gt;5,VALUE(AE176)&lt;16),AND(VALUE(AE176)&gt;65,VALUE(AE176)&lt;76),AND(VALUE(AE176)&gt;85,VALUE(AE176)&lt;96)),"",CONCATENATE(IF(VALUE(L176)=1,"un",IF(VALUE(L176)=2,"deux",IF(VALUE(L176)=3,"trois",IF(VALUE(L176)=4,"quatre",IF(VALUE(L176)=5,"cinq")))))," million"))</f>
        <v/>
      </c>
      <c r="AG176" s="46" t="str">
        <f t="shared" ref="AG176:AG180" si="845">IF(OR(AE176="",VALUE(L176)&lt;6,AND(VALUE(AE176)&gt;10,VALUE(AE176)&lt;17),AE176=76,AE176=96),"",CONCATENATE(IF(VALUE(L176)=6,"six",IF(VALUE(L176)=7,"sept",IF(VALUE(L176)=8,"huit",IF(VALUE(L176)=9,"neuf",IF(VALUE(AE176)=10,"dix")))))," million"))</f>
        <v/>
      </c>
      <c r="AH176" s="46" t="str">
        <f t="shared" ref="AH176:AH180" si="846">IF(OR(AE176="",VALUE(AE176)&lt;11,AND(VALUE(AE176)&gt;15,VALUE(AE176)&lt;71),AND(VALUE(AE176)&gt;75,VALUE(AE176)&lt;91),VALUE(AE176)&gt;95),"",CONCATENATE(IF(OR(VALUE(AE176)=91,VALUE(AE176)=71,VALUE(AE176)=11),"onze",IF(OR(VALUE(AE176)=92,VALUE(AE176)=72,VALUE(AE176)=12),"douze",IF(OR(VALUE(AE176)=93,VALUE(AE176)=73,VALUE(AE176)=13),"treize",IF(OR(AE176=94,AE176=74,AE176=14),"quatorze",IF(OR(AE176=95,AE176=75,AE176=15),"quinze")))))," million"))</f>
        <v/>
      </c>
      <c r="AI176" s="46" t="str">
        <f t="shared" ref="AI176:AI180" si="847">IF(OR(AE176=16,AE176=76,AE176=96),"seize million","")</f>
        <v/>
      </c>
      <c r="AJ176" s="46" t="str">
        <f t="shared" ref="AJ176:AJ180" si="848">CONCATENATE(" ",AF176,AG176,AH176,AI176,IF(VALUE(CONCATENATE(J176,K176,L176))=0,"",IF(VALUE(L176)=0,"million","")),IF(AND(VALUE(CONCATENATE(J176,K176,L176))&gt;1,VALUE(CONCATENATE(M176,N176,O176,P176,Q176,R176))=0),"s",""))</f>
        <v xml:space="preserve"> </v>
      </c>
      <c r="AK176" s="45"/>
      <c r="AL176" s="46" t="str">
        <f t="shared" ref="AL176:AL180" si="849">IF(OR(VALUE(M176)=0,VALUE(M176)&gt;5),"",CONCATENATE(IF(VALUE(M176)=1,"",IF(VALUE(M176)=2,"deux ",IF(VALUE(M176)=3,"trois ",IF(VALUE(M176)=4,"quatre ",IF(VALUE(M176)=5,"cinq "))))),"cent"))</f>
        <v/>
      </c>
      <c r="AM176" s="46" t="str">
        <f t="shared" ref="AM176:AM180" si="850">IF(OR(M176="",VALUE(M176)&lt;6),"",CONCATENATE(IF(VALUE(M176)=6,"six ",IF(VALUE(M176)=7,"sept ",IF(VALUE(M176)=8,"huit ",IF(VALUE(M176)=9,"neuf ")))),"cent"))</f>
        <v/>
      </c>
      <c r="AN176" s="46" t="str">
        <f t="shared" ref="AN176:AN180" si="851">CONCATENATE(" ",AL176,AM176)</f>
        <v xml:space="preserve"> </v>
      </c>
      <c r="AO176" s="45"/>
      <c r="AP176" s="46" t="str">
        <f t="shared" ref="AP176:AP180" si="852">IF(OR(N176="",VALUE(N176)=0,VALUE(N176)&gt;5,AND(VALUE(AT176)&gt;10,VALUE(AT176)&lt;17)),"",IF(OR(VALUE(AT176)=10,AND(VALUE(AT176)&gt;16,VALUE(AT176)&lt;20)),"dix",IF(VALUE(N176)=2,"vingt",IF(VALUE(N176)=3,"trente",IF(VALUE(N176)=4,"quarante",IF(VALUE(N176)=5,"cinquante"))))))</f>
        <v/>
      </c>
      <c r="AQ176" s="46" t="str">
        <f t="shared" ref="AQ176:AQ180" si="853">IF(OR(N176="",VALUE(N176)&lt;6),"",IF(AND(VALUE(N176)=7,OR(VALUE(O176)=0,AT176&gt;76)),"soixante dix",IF(OR(VALUE(N176)=6,VALUE(N176)=7),"soixante",IF(AND(VALUE(N176)=9,OR(VALUE(O176)=0,VALUE(AT176)&gt;96)),"quatre vingt dix",IF(OR(VALUE(N176)=8,VALUE(N176)=9),"quatre vingt")))))</f>
        <v/>
      </c>
      <c r="AR176" s="46" t="str">
        <f t="shared" ref="AR176:AR180" si="854">CONCATENATE(" ",AP176,AQ176,IF(OR(VALUE(O176)&lt;&gt;1,VALUE(N176)=0,VALUE(N176)=1,VALUE(N176)=8,VALUE(N176)=9),""," et"))</f>
        <v xml:space="preserve"> </v>
      </c>
      <c r="AS176" s="45"/>
      <c r="AT176" s="46">
        <f t="shared" ref="AT176:AT180" si="855">VALUE(CONCATENATE(N176,O176))</f>
        <v>0</v>
      </c>
      <c r="AU176" s="46" t="str">
        <f t="shared" ref="AU176:AU180" si="856">IF(OR(VALUE(O176)=0,AT176="",VALUE(O176)&gt;5,AND(VALUE(AT176)&gt;5,VALUE(AT176)&lt;16),AND(VALUE(AT176)&gt;65,VALUE(AT176)&lt;76),AND(VALUE(AT176)&gt;85,VALUE(AT176)&lt;96)),"",CONCATENATE(IF(VALUE(O176)=1,"un",IF(VALUE(O176)=2,"deux",IF(VALUE(O176)=3,"trois",IF(VALUE(O176)=4,"quatre",IF(VALUE(O176)=5,"cinq")))))," mille"))</f>
        <v/>
      </c>
      <c r="AV176" s="46" t="str">
        <f t="shared" ref="AV176:AV180" si="857">IF(OR(AT176="",VALUE(O176)&lt;6,AND(VALUE(AT176)&gt;10,VALUE(AT176)&lt;17),AT176=76,AT176=96),"",CONCATENATE(IF(VALUE(O176)=6,"six",IF(VALUE(O176)=7,"sept",IF(VALUE(O176)=8,"huit",IF(VALUE(O176)=9,"neuf",IF(VALUE(AT176)=10,"dix")))))," mille"))</f>
        <v/>
      </c>
      <c r="AW176" s="46" t="str">
        <f t="shared" ref="AW176:AW180" si="858">IF(OR(AT176="",VALUE(AT176)&lt;11,AND(VALUE(AT176)&gt;15,VALUE(AT176)&lt;71),AND(VALUE(AT176)&gt;75,VALUE(AT176)&lt;91),VALUE(AT176)&gt;95),"",CONCATENATE(IF(OR(VALUE(AT176)=91,VALUE(AT176)=71,VALUE(AT176)=11),"onze",IF(OR(VALUE(AT176)=92,VALUE(AT176)=72,VALUE(AT176)=12),"douze",IF(OR(VALUE(AT176)=93,VALUE(AT176)=73,VALUE(AT176)=13),"treize",IF(OR(AT176=94,AT176=74,AT176=14),"quatorze",IF(OR(AT176=95,AT176=75,AT176=15),"quinze")))))," mille"))</f>
        <v/>
      </c>
      <c r="AX176" s="46" t="str">
        <f t="shared" ref="AX176:AX180" si="859">IF(OR(AT176=16,AT176=76,AT176=96),"seize mille","")</f>
        <v/>
      </c>
      <c r="AY176" s="46" t="str">
        <f t="shared" ref="AY176:AY180" si="860">IF(AND(AU176="un mille",H176&lt;10000)," mille",CONCATENATE(" ",AU176,AV176,AW176,AX176,IF(VALUE(CONCATENATE(M176,N176,O176))=0,"",IF(VALUE(O176)=0," mille","")),IF(AND(VALUE(CONCATENATE(M176,N176,O176))&gt;1,VALUE(CONCATENATE(P176,Q176,R176))=0),"s","")))</f>
        <v xml:space="preserve"> </v>
      </c>
      <c r="AZ176" s="45"/>
      <c r="BA176" s="46" t="str">
        <f t="shared" ref="BA176:BA180" si="861">IF(OR(VALUE(P176)=0,VALUE(P176)&gt;5),"",CONCATENATE(IF(VALUE(P176)=1,"",IF(VALUE(P176)=2,"deux ",IF(VALUE(P176)=3,"trois ",IF(VALUE(P176)=4,"quatre ",IF(VALUE(P176)=5,"cinq "))))),"cent"))</f>
        <v/>
      </c>
      <c r="BB176" s="46" t="str">
        <f t="shared" ref="BB176:BB180" si="862">IF(OR(P176="",VALUE(P176)&lt;6),"",CONCATENATE(IF(VALUE(P176)=6,"six ",IF(VALUE(P176)=7,"sept ",IF(VALUE(P176)=8,"huit ",IF(VALUE(P176)=9,"neuf ")))),"cent"))</f>
        <v/>
      </c>
      <c r="BC176" s="46" t="str">
        <f t="shared" ref="BC176:BC180" si="863">CONCATENATE(" ",BA176,BB176)</f>
        <v xml:space="preserve"> </v>
      </c>
      <c r="BD176" s="45"/>
      <c r="BE176" s="46" t="str">
        <f t="shared" ref="BE176:BE180" si="864">IF(OR(Q176="",VALUE(Q176)=0,VALUE(Q176)&gt;5,AND(VALUE(BI176)&gt;10,VALUE(BI176)&lt;17)),"",IF(OR(VALUE(BI176)=10,AND(VALUE(BI176)&gt;16,VALUE(BI176)&lt;20)),"dix",IF(VALUE(Q176)=2,"vingt",IF(VALUE(Q176)=3,"trente",IF(VALUE(Q176)=4,"quarante",IF(VALUE(Q176)=5,"cinquante"))))))</f>
        <v/>
      </c>
      <c r="BF176" s="46" t="str">
        <f t="shared" ref="BF176:BF180" si="865">IF(OR(Q176="",VALUE(Q176)&lt;6),"",IF(AND(VALUE(Q176)=7,OR(VALUE(R176)=0,BI176&gt;76)),"soixante dix",IF(OR(VALUE(Q176)=6,VALUE(Q176)=7),"soixante",IF(AND(VALUE(Q176)=9,OR(VALUE(R176)=0,VALUE(BI176)&gt;96)),"quatre vingt dix",IF(OR(VALUE(Q176)=8,VALUE(Q176)=9),"quatre vingt")))))</f>
        <v/>
      </c>
      <c r="BG176" s="46" t="str">
        <f t="shared" ref="BG176:BG180" si="866">CONCATENATE(" ",BE176,BF176,IF(OR(VALUE(R176)&lt;&gt;1,VALUE(Q176)=0,VALUE(Q176)=1,VALUE(Q176)=8,VALUE(Q176)=9),""," et"))</f>
        <v xml:space="preserve"> </v>
      </c>
      <c r="BH176" s="45"/>
      <c r="BI176" s="46">
        <f t="shared" ref="BI176:BI180" si="867">VALUE(CONCATENATE(Q176,R176))</f>
        <v>0</v>
      </c>
      <c r="BJ176" s="46" t="str">
        <f t="shared" ref="BJ176:BJ180" si="868">IF(OR(VALUE(R176)=0,BI176="",VALUE(R176)&gt;5,AND(VALUE(BI176)&gt;5,VALUE(BI176)&lt;16),AND(VALUE(BI176)&gt;65,VALUE(BI176)&lt;76),AND(VALUE(BI176)&gt;85,VALUE(BI176)&lt;96)),"",CONCATENATE(IF(VALUE(R176)=1,"un",IF(VALUE(R176)=2,"deux",IF(VALUE(R176)=3,"trois",IF(VALUE(R176)=4,"quatre",IF(VALUE(R176)=5,"cinq")))))," euro"))</f>
        <v/>
      </c>
      <c r="BK176" s="46" t="str">
        <f t="shared" ref="BK176:BK180" si="869">IF(OR(BI176="",VALUE(R176)&lt;6,AND(VALUE(BI176)&gt;10,VALUE(BI176)&lt;17),BI176=76,BI176=96),"",CONCATENATE(IF(VALUE(R176)=6,"six",IF(VALUE(R176)=7,"sept",IF(VALUE(R176)=8,"huit",IF(VALUE(R176)=9,"neuf",IF(VALUE(BI176)=10,"dix")))))," euro"))</f>
        <v/>
      </c>
      <c r="BL176" s="46" t="str">
        <f t="shared" ref="BL176:BL180" si="870">IF(OR(BI176="",VALUE(BI176)&lt;11,AND(VALUE(BI176)&gt;15,VALUE(BI176)&lt;71),AND(VALUE(BI176)&gt;75,VALUE(BI176)&lt;91),VALUE(BI176)&gt;95),"",CONCATENATE(IF(OR(VALUE(BI176)=91,VALUE(BI176)=71,VALUE(BI176)=11),"onze",IF(OR(VALUE(BI176)=92,VALUE(BI176)=72,VALUE(BI176)=12),"douze",IF(OR(VALUE(BI176)=93,VALUE(BI176)=73,VALUE(BI176)=13),"treize",IF(OR(BI176=94,BI176=74,BI176=14),"quatorze",IF(OR(BI176=95,BI176=75,BI176=15),"quinze")))))," euro"))</f>
        <v/>
      </c>
      <c r="BM176" s="46" t="str">
        <f t="shared" ref="BM176:BM180" si="871">IF(OR(BI176=16,BI176=76,BI176=96),"seize euro","")</f>
        <v/>
      </c>
      <c r="BN176" s="46" t="str">
        <f t="shared" ref="BN176:BN180" si="872">IF(VALUE(CONCATENATE(J176,K176,L176,M176,N176,O176,P176,Q176,R176))=0,"zero euro",CONCATENATE(" ",BJ176,BK176,BL176,BM176,IF(VALUE(CONCATENATE(M176,N176,O176,P176,Q176,R176))=0," d'",""),IF(OR(VALUE(R176)=0,VALUE(CONCATENATE(P176,Q176,R176))=0)," euro",""),IF(VALUE(CONCATENATE(J176,K176,L176,M176,N176,O176,P176,Q176,R176))&gt;1,"s","")))</f>
        <v>zero euro</v>
      </c>
      <c r="BO176" s="45"/>
      <c r="BP176" s="46" t="str">
        <f t="shared" ref="BP176:BP180" si="873">IF(VALUE(CONCATENATE(T176,U176))=0,""," virgule")</f>
        <v/>
      </c>
      <c r="BQ176" s="45"/>
      <c r="BR176" s="46" t="str">
        <f t="shared" ref="BR176:BR180" si="874">IF(OR(T176="",VALUE(T176)=0,VALUE(T176)&gt;5,AND(VALUE(BV176)&gt;10,VALUE(BV176)&lt;17)),"",IF(OR(VALUE(BV176)=10,AND(VALUE(BV176)&gt;16,VALUE(BV176)&lt;20)),"dix",IF(VALUE(T176)=2,"vingt",IF(VALUE(T176)=3,"trente",IF(VALUE(T176)=4,"quarante",IF(VALUE(T176)=5,"cinquante"))))))</f>
        <v/>
      </c>
      <c r="BS176" s="46" t="str">
        <f t="shared" ref="BS176:BS180" si="875">IF(OR(T176="",VALUE(T176)&lt;6),"",IF(AND(VALUE(T176)=7,OR(VALUE(U176)=0,BV176&gt;76)),"soixante dix",IF(OR(VALUE(T176)=6,VALUE(T176)=7),"soixante",IF(AND(VALUE(T176)=9,OR(VALUE(U176)=0,VALUE(BV176)&gt;96)),"quatre vingt dix",IF(OR(VALUE(T176)=8,VALUE(T176)=9),"quatre vingt")))))</f>
        <v/>
      </c>
      <c r="BT176" s="46" t="str">
        <f t="shared" ref="BT176:BT180" si="876">CONCATENATE(" ",BR176,BS176,IF(OR(VALUE(U176)&lt;&gt;1,VALUE(T176)=0,VALUE(T176)=1,VALUE(T176)=8,VALUE(T176)=9),""," et"))</f>
        <v xml:space="preserve"> </v>
      </c>
      <c r="BU176" s="45"/>
      <c r="BV176" s="46">
        <f t="shared" ref="BV176:BV180" si="877">VALUE(CONCATENATE(T176,U176))</f>
        <v>0</v>
      </c>
      <c r="BW176" s="46" t="str">
        <f>IF(OR(VALUE(U176)=0,BV176="",VALUE(U176)&gt;5,AND(VALUE(BV176)&gt;5,VALUE(BV176)&lt;16),AND(VALUE(BV176)&gt;65,VALUE(BV176)&lt;76),AND(VALUE(BV176)&gt;85,VALUE(BV176)&lt;96)),"",CONCATENATE(IF(VALUE(U176)=1,"un",IF(VALUE(U176)=2,"deux",IF(VALUE(U176)=3,"trois",IF(VALUE(U176)=4,"quatre",IF(VALUE(U176)=5,"cinq")))))," centime"))</f>
        <v/>
      </c>
      <c r="BX176" s="46" t="str">
        <f>IF(OR(BV176="",VALUE(U176)&lt;6,AND(VALUE(BV176)&gt;10,VALUE(BV176)&lt;17),BV176=76,BV176=96),"",CONCATENATE(IF(VALUE(U176)=6,"six",IF(VALUE(U176)=7,"sept",IF(VALUE(U176)=8,"huit",IF(VALUE(U176)=9,"neuf",IF(VALUE(BV176)=10,"dix")))))," centime"))</f>
        <v/>
      </c>
      <c r="BY176" s="46" t="str">
        <f>IF(OR(BV176="",VALUE(BV176)&lt;11,AND(VALUE(BV176)&gt;15,VALUE(BV176)&lt;71),AND(VALUE(BV176)&gt;75,VALUE(BV176)&lt;91),VALUE(BV176)&gt;95),"",CONCATENATE(IF(OR(VALUE(BV176)=91,VALUE(BV176)=71,VALUE(BV176)=11),"onze",IF(OR(VALUE(BV176)=92,VALUE(BV176)=72,VALUE(BV176)=12),"douze",IF(OR(VALUE(BV176)=93,VALUE(BV176)=73,VALUE(BV176)=13),"treize",IF(OR(BV176=94,BV176=74,BV176=14),"quatorze",IF(OR(BV176=95,BV176=75,BV176=15),"quinze")))))," centime"))</f>
        <v/>
      </c>
      <c r="BZ176" s="46" t="str">
        <f>IF(OR(BV176=16,BV176=76,BV176=96),"seize centime","")</f>
        <v/>
      </c>
      <c r="CA176" s="46" t="str">
        <f>CONCATENATE(" ",BW176,BX176,BY176,BZ176,IF(AND(VALUE(RIGHT(I176,2))&lt;&gt;0,VALUE(RIGHT(I176,1))=0),"centime",""),IF(VALUE(CONCATENATE(T176,U176))&gt;1,"s",""))</f>
        <v xml:space="preserve"> </v>
      </c>
      <c r="CB176" s="45"/>
      <c r="CC176" s="19" t="str">
        <f t="shared" ref="CC176:CC180" si="878">CONCATENATE(Y176,AC176,AJ176,AN176,AR176,AY176,BC176,BG176,BN176,BP176,BT176,CA176)</f>
        <v xml:space="preserve">       zero euro  </v>
      </c>
      <c r="CD176" s="47" t="e">
        <f>#REF!*H176</f>
        <v>#REF!</v>
      </c>
    </row>
    <row r="177" spans="1:82" ht="33.75" x14ac:dyDescent="0.2">
      <c r="A177" s="23" t="s">
        <v>337</v>
      </c>
      <c r="B177" s="72">
        <v>2</v>
      </c>
      <c r="C177" s="39">
        <v>2</v>
      </c>
      <c r="D177" s="39">
        <v>5</v>
      </c>
      <c r="E177" s="49">
        <f>IF(G177="","",MAX(E$9:E176)+1)</f>
        <v>133</v>
      </c>
      <c r="F177" s="76" t="s">
        <v>136</v>
      </c>
      <c r="G177" s="75" t="s">
        <v>28</v>
      </c>
      <c r="H177" s="43">
        <v>0</v>
      </c>
      <c r="I177" s="44" t="str">
        <f t="shared" si="825"/>
        <v xml:space="preserve"> 0,00</v>
      </c>
      <c r="J177" s="44" t="str">
        <f t="shared" si="826"/>
        <v>0</v>
      </c>
      <c r="K177" s="44" t="str">
        <f t="shared" si="827"/>
        <v>0</v>
      </c>
      <c r="L177" s="44" t="str">
        <f t="shared" si="828"/>
        <v>0</v>
      </c>
      <c r="M177" s="44" t="str">
        <f t="shared" si="829"/>
        <v>0</v>
      </c>
      <c r="N177" s="44" t="str">
        <f t="shared" si="830"/>
        <v>0</v>
      </c>
      <c r="O177" s="44" t="str">
        <f t="shared" si="831"/>
        <v>0</v>
      </c>
      <c r="P177" s="44" t="str">
        <f t="shared" si="832"/>
        <v>0</v>
      </c>
      <c r="Q177" s="44" t="str">
        <f t="shared" si="833"/>
        <v>0</v>
      </c>
      <c r="R177" s="44" t="str">
        <f t="shared" si="834"/>
        <v>0</v>
      </c>
      <c r="S177" s="44" t="s">
        <v>12</v>
      </c>
      <c r="T177" s="44" t="str">
        <f t="shared" si="835"/>
        <v>0</v>
      </c>
      <c r="U177" s="44" t="str">
        <f t="shared" si="836"/>
        <v>0</v>
      </c>
      <c r="V177" s="45"/>
      <c r="W177" s="46" t="str">
        <f t="shared" si="837"/>
        <v/>
      </c>
      <c r="X177" s="46" t="str">
        <f t="shared" si="838"/>
        <v/>
      </c>
      <c r="Y177" s="46" t="str">
        <f t="shared" si="839"/>
        <v/>
      </c>
      <c r="Z177" s="45"/>
      <c r="AA177" s="46" t="str">
        <f t="shared" si="840"/>
        <v/>
      </c>
      <c r="AB177" s="46" t="str">
        <f t="shared" si="841"/>
        <v/>
      </c>
      <c r="AC177" s="46" t="str">
        <f t="shared" si="842"/>
        <v xml:space="preserve"> </v>
      </c>
      <c r="AD177" s="45"/>
      <c r="AE177" s="46">
        <f t="shared" si="843"/>
        <v>0</v>
      </c>
      <c r="AF177" s="46" t="str">
        <f t="shared" si="844"/>
        <v/>
      </c>
      <c r="AG177" s="46" t="str">
        <f t="shared" si="845"/>
        <v/>
      </c>
      <c r="AH177" s="46" t="str">
        <f t="shared" si="846"/>
        <v/>
      </c>
      <c r="AI177" s="46" t="str">
        <f t="shared" si="847"/>
        <v/>
      </c>
      <c r="AJ177" s="46" t="str">
        <f t="shared" si="848"/>
        <v xml:space="preserve"> </v>
      </c>
      <c r="AK177" s="45"/>
      <c r="AL177" s="46" t="str">
        <f t="shared" si="849"/>
        <v/>
      </c>
      <c r="AM177" s="46" t="str">
        <f t="shared" si="850"/>
        <v/>
      </c>
      <c r="AN177" s="46" t="str">
        <f t="shared" si="851"/>
        <v xml:space="preserve"> </v>
      </c>
      <c r="AO177" s="45"/>
      <c r="AP177" s="46" t="str">
        <f t="shared" si="852"/>
        <v/>
      </c>
      <c r="AQ177" s="46" t="str">
        <f t="shared" si="853"/>
        <v/>
      </c>
      <c r="AR177" s="46" t="str">
        <f t="shared" si="854"/>
        <v xml:space="preserve"> </v>
      </c>
      <c r="AS177" s="45"/>
      <c r="AT177" s="46">
        <f t="shared" si="855"/>
        <v>0</v>
      </c>
      <c r="AU177" s="46" t="str">
        <f t="shared" si="856"/>
        <v/>
      </c>
      <c r="AV177" s="46" t="str">
        <f t="shared" si="857"/>
        <v/>
      </c>
      <c r="AW177" s="46" t="str">
        <f t="shared" si="858"/>
        <v/>
      </c>
      <c r="AX177" s="46" t="str">
        <f t="shared" si="859"/>
        <v/>
      </c>
      <c r="AY177" s="46" t="str">
        <f t="shared" si="860"/>
        <v xml:space="preserve"> </v>
      </c>
      <c r="AZ177" s="45"/>
      <c r="BA177" s="46" t="str">
        <f t="shared" si="861"/>
        <v/>
      </c>
      <c r="BB177" s="46" t="str">
        <f t="shared" si="862"/>
        <v/>
      </c>
      <c r="BC177" s="46" t="str">
        <f t="shared" si="863"/>
        <v xml:space="preserve"> </v>
      </c>
      <c r="BD177" s="45"/>
      <c r="BE177" s="46" t="str">
        <f t="shared" si="864"/>
        <v/>
      </c>
      <c r="BF177" s="46" t="str">
        <f t="shared" si="865"/>
        <v/>
      </c>
      <c r="BG177" s="46" t="str">
        <f t="shared" si="866"/>
        <v xml:space="preserve"> </v>
      </c>
      <c r="BH177" s="45"/>
      <c r="BI177" s="46">
        <f t="shared" si="867"/>
        <v>0</v>
      </c>
      <c r="BJ177" s="46" t="str">
        <f t="shared" si="868"/>
        <v/>
      </c>
      <c r="BK177" s="46" t="str">
        <f t="shared" si="869"/>
        <v/>
      </c>
      <c r="BL177" s="46" t="str">
        <f t="shared" si="870"/>
        <v/>
      </c>
      <c r="BM177" s="46" t="str">
        <f t="shared" si="871"/>
        <v/>
      </c>
      <c r="BN177" s="46" t="str">
        <f t="shared" si="872"/>
        <v>zero euro</v>
      </c>
      <c r="BO177" s="45"/>
      <c r="BP177" s="46" t="str">
        <f t="shared" si="873"/>
        <v/>
      </c>
      <c r="BQ177" s="45"/>
      <c r="BR177" s="46" t="str">
        <f t="shared" si="874"/>
        <v/>
      </c>
      <c r="BS177" s="46" t="str">
        <f t="shared" si="875"/>
        <v/>
      </c>
      <c r="BT177" s="46" t="str">
        <f t="shared" si="876"/>
        <v xml:space="preserve"> </v>
      </c>
      <c r="BU177" s="45"/>
      <c r="BV177" s="46">
        <f t="shared" si="877"/>
        <v>0</v>
      </c>
      <c r="BW177" s="46" t="str">
        <f>IF(OR(VALUE(U177)=0,BV177="",VALUE(U177)&gt;5,AND(VALUE(BV177)&gt;5,VALUE(BV177)&lt;16),AND(VALUE(BV177)&gt;65,VALUE(BV177)&lt;76),AND(VALUE(BV177)&gt;85,VALUE(BV177)&lt;96)),"",CONCATENATE(IF(VALUE(U177)=1,"un",IF(VALUE(U177)=2,"deux",IF(VALUE(U177)=3,"trois",IF(VALUE(U177)=4,"quatre",IF(VALUE(U177)=5,"cinq")))))," centime"))</f>
        <v/>
      </c>
      <c r="BX177" s="46" t="str">
        <f>IF(OR(BV177="",VALUE(U177)&lt;6,AND(VALUE(BV177)&gt;10,VALUE(BV177)&lt;17),BV177=76,BV177=96),"",CONCATENATE(IF(VALUE(U177)=6,"six",IF(VALUE(U177)=7,"sept",IF(VALUE(U177)=8,"huit",IF(VALUE(U177)=9,"neuf",IF(VALUE(BV177)=10,"dix")))))," centime"))</f>
        <v/>
      </c>
      <c r="BY177" s="46" t="str">
        <f>IF(OR(BV177="",VALUE(BV177)&lt;11,AND(VALUE(BV177)&gt;15,VALUE(BV177)&lt;71),AND(VALUE(BV177)&gt;75,VALUE(BV177)&lt;91),VALUE(BV177)&gt;95),"",CONCATENATE(IF(OR(VALUE(BV177)=91,VALUE(BV177)=71,VALUE(BV177)=11),"onze",IF(OR(VALUE(BV177)=92,VALUE(BV177)=72,VALUE(BV177)=12),"douze",IF(OR(VALUE(BV177)=93,VALUE(BV177)=73,VALUE(BV177)=13),"treize",IF(OR(BV177=94,BV177=74,BV177=14),"quatorze",IF(OR(BV177=95,BV177=75,BV177=15),"quinze")))))," centime"))</f>
        <v/>
      </c>
      <c r="BZ177" s="46" t="str">
        <f>IF(OR(BV177=16,BV177=76,BV177=96),"seize centime","")</f>
        <v/>
      </c>
      <c r="CA177" s="46" t="str">
        <f>CONCATENATE(" ",BW177,BX177,BY177,BZ177,IF(AND(VALUE(RIGHT(I177,2))&lt;&gt;0,VALUE(RIGHT(I177,1))=0),"centime",""),IF(VALUE(CONCATENATE(T177,U177))&gt;1,"s",""))</f>
        <v xml:space="preserve"> </v>
      </c>
      <c r="CB177" s="45"/>
      <c r="CC177" s="19" t="str">
        <f t="shared" si="878"/>
        <v xml:space="preserve">       zero euro  </v>
      </c>
      <c r="CD177" s="47" t="e">
        <f>#REF!*H177</f>
        <v>#REF!</v>
      </c>
    </row>
    <row r="178" spans="1:82" ht="33.75" x14ac:dyDescent="0.2">
      <c r="A178" s="23" t="s">
        <v>337</v>
      </c>
      <c r="B178" s="72">
        <v>2</v>
      </c>
      <c r="C178" s="39">
        <v>2</v>
      </c>
      <c r="D178" s="39">
        <v>5</v>
      </c>
      <c r="E178" s="49">
        <f>IF(G178="","",MAX(E$9:E177)+1)</f>
        <v>134</v>
      </c>
      <c r="F178" s="76" t="s">
        <v>137</v>
      </c>
      <c r="G178" s="75" t="s">
        <v>28</v>
      </c>
      <c r="H178" s="43">
        <v>0</v>
      </c>
      <c r="I178" s="44" t="str">
        <f t="shared" si="825"/>
        <v xml:space="preserve"> 0,00</v>
      </c>
      <c r="J178" s="44" t="str">
        <f t="shared" si="826"/>
        <v>0</v>
      </c>
      <c r="K178" s="44" t="str">
        <f t="shared" si="827"/>
        <v>0</v>
      </c>
      <c r="L178" s="44" t="str">
        <f t="shared" si="828"/>
        <v>0</v>
      </c>
      <c r="M178" s="44" t="str">
        <f t="shared" si="829"/>
        <v>0</v>
      </c>
      <c r="N178" s="44" t="str">
        <f t="shared" si="830"/>
        <v>0</v>
      </c>
      <c r="O178" s="44" t="str">
        <f t="shared" si="831"/>
        <v>0</v>
      </c>
      <c r="P178" s="44" t="str">
        <f t="shared" si="832"/>
        <v>0</v>
      </c>
      <c r="Q178" s="44" t="str">
        <f t="shared" si="833"/>
        <v>0</v>
      </c>
      <c r="R178" s="44" t="str">
        <f t="shared" si="834"/>
        <v>0</v>
      </c>
      <c r="S178" s="44" t="s">
        <v>12</v>
      </c>
      <c r="T178" s="44" t="str">
        <f t="shared" si="835"/>
        <v>0</v>
      </c>
      <c r="U178" s="44" t="str">
        <f t="shared" si="836"/>
        <v>0</v>
      </c>
      <c r="V178" s="45"/>
      <c r="W178" s="46" t="str">
        <f t="shared" si="837"/>
        <v/>
      </c>
      <c r="X178" s="46" t="str">
        <f t="shared" si="838"/>
        <v/>
      </c>
      <c r="Y178" s="46" t="str">
        <f t="shared" si="839"/>
        <v/>
      </c>
      <c r="Z178" s="45"/>
      <c r="AA178" s="46" t="str">
        <f t="shared" si="840"/>
        <v/>
      </c>
      <c r="AB178" s="46" t="str">
        <f t="shared" si="841"/>
        <v/>
      </c>
      <c r="AC178" s="46" t="str">
        <f t="shared" si="842"/>
        <v xml:space="preserve"> </v>
      </c>
      <c r="AD178" s="45"/>
      <c r="AE178" s="46">
        <f t="shared" si="843"/>
        <v>0</v>
      </c>
      <c r="AF178" s="46" t="str">
        <f t="shared" si="844"/>
        <v/>
      </c>
      <c r="AG178" s="46" t="str">
        <f t="shared" si="845"/>
        <v/>
      </c>
      <c r="AH178" s="46" t="str">
        <f t="shared" si="846"/>
        <v/>
      </c>
      <c r="AI178" s="46" t="str">
        <f t="shared" si="847"/>
        <v/>
      </c>
      <c r="AJ178" s="46" t="str">
        <f t="shared" si="848"/>
        <v xml:space="preserve"> </v>
      </c>
      <c r="AK178" s="45"/>
      <c r="AL178" s="46" t="str">
        <f t="shared" si="849"/>
        <v/>
      </c>
      <c r="AM178" s="46" t="str">
        <f t="shared" si="850"/>
        <v/>
      </c>
      <c r="AN178" s="46" t="str">
        <f t="shared" si="851"/>
        <v xml:space="preserve"> </v>
      </c>
      <c r="AO178" s="45"/>
      <c r="AP178" s="46" t="str">
        <f t="shared" si="852"/>
        <v/>
      </c>
      <c r="AQ178" s="46" t="str">
        <f t="shared" si="853"/>
        <v/>
      </c>
      <c r="AR178" s="46" t="str">
        <f t="shared" si="854"/>
        <v xml:space="preserve"> </v>
      </c>
      <c r="AS178" s="45"/>
      <c r="AT178" s="46">
        <f t="shared" si="855"/>
        <v>0</v>
      </c>
      <c r="AU178" s="46" t="str">
        <f t="shared" si="856"/>
        <v/>
      </c>
      <c r="AV178" s="46" t="str">
        <f t="shared" si="857"/>
        <v/>
      </c>
      <c r="AW178" s="46" t="str">
        <f t="shared" si="858"/>
        <v/>
      </c>
      <c r="AX178" s="46" t="str">
        <f t="shared" si="859"/>
        <v/>
      </c>
      <c r="AY178" s="46" t="str">
        <f t="shared" si="860"/>
        <v xml:space="preserve"> </v>
      </c>
      <c r="AZ178" s="45"/>
      <c r="BA178" s="46" t="str">
        <f t="shared" si="861"/>
        <v/>
      </c>
      <c r="BB178" s="46" t="str">
        <f t="shared" si="862"/>
        <v/>
      </c>
      <c r="BC178" s="46" t="str">
        <f t="shared" si="863"/>
        <v xml:space="preserve"> </v>
      </c>
      <c r="BD178" s="45"/>
      <c r="BE178" s="46" t="str">
        <f t="shared" si="864"/>
        <v/>
      </c>
      <c r="BF178" s="46" t="str">
        <f t="shared" si="865"/>
        <v/>
      </c>
      <c r="BG178" s="46" t="str">
        <f t="shared" si="866"/>
        <v xml:space="preserve"> </v>
      </c>
      <c r="BH178" s="45"/>
      <c r="BI178" s="46">
        <f t="shared" si="867"/>
        <v>0</v>
      </c>
      <c r="BJ178" s="46" t="str">
        <f t="shared" si="868"/>
        <v/>
      </c>
      <c r="BK178" s="46" t="str">
        <f t="shared" si="869"/>
        <v/>
      </c>
      <c r="BL178" s="46" t="str">
        <f t="shared" si="870"/>
        <v/>
      </c>
      <c r="BM178" s="46" t="str">
        <f t="shared" si="871"/>
        <v/>
      </c>
      <c r="BN178" s="46" t="str">
        <f t="shared" si="872"/>
        <v>zero euro</v>
      </c>
      <c r="BO178" s="45"/>
      <c r="BP178" s="46" t="str">
        <f t="shared" si="873"/>
        <v/>
      </c>
      <c r="BQ178" s="45"/>
      <c r="BR178" s="46" t="str">
        <f t="shared" si="874"/>
        <v/>
      </c>
      <c r="BS178" s="46" t="str">
        <f t="shared" si="875"/>
        <v/>
      </c>
      <c r="BT178" s="46" t="str">
        <f t="shared" si="876"/>
        <v xml:space="preserve"> </v>
      </c>
      <c r="BU178" s="45"/>
      <c r="BV178" s="46">
        <f t="shared" si="877"/>
        <v>0</v>
      </c>
      <c r="BW178" s="46" t="str">
        <f>IF(OR(VALUE(U178)=0,BV178="",VALUE(U178)&gt;5,AND(VALUE(BV178)&gt;5,VALUE(BV178)&lt;16),AND(VALUE(BV178)&gt;65,VALUE(BV178)&lt;76),AND(VALUE(BV178)&gt;85,VALUE(BV178)&lt;96)),"",CONCATENATE(IF(VALUE(U178)=1,"un",IF(VALUE(U178)=2,"deux",IF(VALUE(U178)=3,"trois",IF(VALUE(U178)=4,"quatre",IF(VALUE(U178)=5,"cinq")))))," centime"))</f>
        <v/>
      </c>
      <c r="BX178" s="46" t="str">
        <f>IF(OR(BV178="",VALUE(U178)&lt;6,AND(VALUE(BV178)&gt;10,VALUE(BV178)&lt;17),BV178=76,BV178=96),"",CONCATENATE(IF(VALUE(U178)=6,"six",IF(VALUE(U178)=7,"sept",IF(VALUE(U178)=8,"huit",IF(VALUE(U178)=9,"neuf",IF(VALUE(BV178)=10,"dix")))))," centime"))</f>
        <v/>
      </c>
      <c r="BY178" s="46" t="str">
        <f>IF(OR(BV178="",VALUE(BV178)&lt;11,AND(VALUE(BV178)&gt;15,VALUE(BV178)&lt;71),AND(VALUE(BV178)&gt;75,VALUE(BV178)&lt;91),VALUE(BV178)&gt;95),"",CONCATENATE(IF(OR(VALUE(BV178)=91,VALUE(BV178)=71,VALUE(BV178)=11),"onze",IF(OR(VALUE(BV178)=92,VALUE(BV178)=72,VALUE(BV178)=12),"douze",IF(OR(VALUE(BV178)=93,VALUE(BV178)=73,VALUE(BV178)=13),"treize",IF(OR(BV178=94,BV178=74,BV178=14),"quatorze",IF(OR(BV178=95,BV178=75,BV178=15),"quinze")))))," centime"))</f>
        <v/>
      </c>
      <c r="BZ178" s="46" t="str">
        <f>IF(OR(BV178=16,BV178=76,BV178=96),"seize centime","")</f>
        <v/>
      </c>
      <c r="CA178" s="46" t="str">
        <f>CONCATENATE(" ",BW178,BX178,BY178,BZ178,IF(AND(VALUE(RIGHT(I178,2))&lt;&gt;0,VALUE(RIGHT(I178,1))=0),"centime",""),IF(VALUE(CONCATENATE(T178,U178))&gt;1,"s",""))</f>
        <v xml:space="preserve"> </v>
      </c>
      <c r="CB178" s="45"/>
      <c r="CC178" s="19" t="str">
        <f t="shared" si="878"/>
        <v xml:space="preserve">       zero euro  </v>
      </c>
      <c r="CD178" s="47" t="e">
        <f>#REF!*H178</f>
        <v>#REF!</v>
      </c>
    </row>
    <row r="179" spans="1:82" ht="22.5" x14ac:dyDescent="0.2">
      <c r="A179" s="23" t="s">
        <v>337</v>
      </c>
      <c r="B179" s="72">
        <v>2</v>
      </c>
      <c r="C179" s="39">
        <v>2</v>
      </c>
      <c r="D179" s="39">
        <v>5</v>
      </c>
      <c r="E179" s="49">
        <f>IF(G179="","",MAX(E$9:E178)+1)</f>
        <v>135</v>
      </c>
      <c r="F179" s="76" t="s">
        <v>138</v>
      </c>
      <c r="G179" s="75" t="s">
        <v>28</v>
      </c>
      <c r="H179" s="43">
        <v>0</v>
      </c>
      <c r="I179" s="44" t="str">
        <f t="shared" si="825"/>
        <v xml:space="preserve"> 0,00</v>
      </c>
      <c r="J179" s="44" t="str">
        <f t="shared" si="826"/>
        <v>0</v>
      </c>
      <c r="K179" s="44" t="str">
        <f t="shared" si="827"/>
        <v>0</v>
      </c>
      <c r="L179" s="44" t="str">
        <f t="shared" si="828"/>
        <v>0</v>
      </c>
      <c r="M179" s="44" t="str">
        <f t="shared" si="829"/>
        <v>0</v>
      </c>
      <c r="N179" s="44" t="str">
        <f t="shared" si="830"/>
        <v>0</v>
      </c>
      <c r="O179" s="44" t="str">
        <f t="shared" si="831"/>
        <v>0</v>
      </c>
      <c r="P179" s="44" t="str">
        <f t="shared" si="832"/>
        <v>0</v>
      </c>
      <c r="Q179" s="44" t="str">
        <f t="shared" si="833"/>
        <v>0</v>
      </c>
      <c r="R179" s="44" t="str">
        <f t="shared" si="834"/>
        <v>0</v>
      </c>
      <c r="S179" s="44" t="s">
        <v>12</v>
      </c>
      <c r="T179" s="44" t="str">
        <f t="shared" si="835"/>
        <v>0</v>
      </c>
      <c r="U179" s="44" t="str">
        <f t="shared" si="836"/>
        <v>0</v>
      </c>
      <c r="V179" s="45"/>
      <c r="W179" s="46" t="str">
        <f t="shared" si="837"/>
        <v/>
      </c>
      <c r="X179" s="46" t="str">
        <f t="shared" si="838"/>
        <v/>
      </c>
      <c r="Y179" s="46" t="str">
        <f t="shared" si="839"/>
        <v/>
      </c>
      <c r="Z179" s="45"/>
      <c r="AA179" s="46" t="str">
        <f t="shared" si="840"/>
        <v/>
      </c>
      <c r="AB179" s="46" t="str">
        <f t="shared" si="841"/>
        <v/>
      </c>
      <c r="AC179" s="46" t="str">
        <f t="shared" si="842"/>
        <v xml:space="preserve"> </v>
      </c>
      <c r="AD179" s="45"/>
      <c r="AE179" s="46">
        <f t="shared" si="843"/>
        <v>0</v>
      </c>
      <c r="AF179" s="46" t="str">
        <f t="shared" si="844"/>
        <v/>
      </c>
      <c r="AG179" s="46" t="str">
        <f t="shared" si="845"/>
        <v/>
      </c>
      <c r="AH179" s="46" t="str">
        <f t="shared" si="846"/>
        <v/>
      </c>
      <c r="AI179" s="46" t="str">
        <f t="shared" si="847"/>
        <v/>
      </c>
      <c r="AJ179" s="46" t="str">
        <f t="shared" si="848"/>
        <v xml:space="preserve"> </v>
      </c>
      <c r="AK179" s="45"/>
      <c r="AL179" s="46" t="str">
        <f t="shared" si="849"/>
        <v/>
      </c>
      <c r="AM179" s="46" t="str">
        <f t="shared" si="850"/>
        <v/>
      </c>
      <c r="AN179" s="46" t="str">
        <f t="shared" si="851"/>
        <v xml:space="preserve"> </v>
      </c>
      <c r="AO179" s="45"/>
      <c r="AP179" s="46" t="str">
        <f t="shared" si="852"/>
        <v/>
      </c>
      <c r="AQ179" s="46" t="str">
        <f t="shared" si="853"/>
        <v/>
      </c>
      <c r="AR179" s="46" t="str">
        <f t="shared" si="854"/>
        <v xml:space="preserve"> </v>
      </c>
      <c r="AS179" s="45"/>
      <c r="AT179" s="46">
        <f t="shared" si="855"/>
        <v>0</v>
      </c>
      <c r="AU179" s="46" t="str">
        <f t="shared" si="856"/>
        <v/>
      </c>
      <c r="AV179" s="46" t="str">
        <f t="shared" si="857"/>
        <v/>
      </c>
      <c r="AW179" s="46" t="str">
        <f t="shared" si="858"/>
        <v/>
      </c>
      <c r="AX179" s="46" t="str">
        <f t="shared" si="859"/>
        <v/>
      </c>
      <c r="AY179" s="46" t="str">
        <f t="shared" si="860"/>
        <v xml:space="preserve"> </v>
      </c>
      <c r="AZ179" s="45"/>
      <c r="BA179" s="46" t="str">
        <f t="shared" si="861"/>
        <v/>
      </c>
      <c r="BB179" s="46" t="str">
        <f t="shared" si="862"/>
        <v/>
      </c>
      <c r="BC179" s="46" t="str">
        <f t="shared" si="863"/>
        <v xml:space="preserve"> </v>
      </c>
      <c r="BD179" s="45"/>
      <c r="BE179" s="46" t="str">
        <f t="shared" si="864"/>
        <v/>
      </c>
      <c r="BF179" s="46" t="str">
        <f t="shared" si="865"/>
        <v/>
      </c>
      <c r="BG179" s="46" t="str">
        <f t="shared" si="866"/>
        <v xml:space="preserve"> </v>
      </c>
      <c r="BH179" s="45"/>
      <c r="BI179" s="46">
        <f t="shared" si="867"/>
        <v>0</v>
      </c>
      <c r="BJ179" s="46" t="str">
        <f t="shared" si="868"/>
        <v/>
      </c>
      <c r="BK179" s="46" t="str">
        <f t="shared" si="869"/>
        <v/>
      </c>
      <c r="BL179" s="46" t="str">
        <f t="shared" si="870"/>
        <v/>
      </c>
      <c r="BM179" s="46" t="str">
        <f t="shared" si="871"/>
        <v/>
      </c>
      <c r="BN179" s="46" t="str">
        <f t="shared" si="872"/>
        <v>zero euro</v>
      </c>
      <c r="BO179" s="45"/>
      <c r="BP179" s="46" t="str">
        <f t="shared" si="873"/>
        <v/>
      </c>
      <c r="BQ179" s="45"/>
      <c r="BR179" s="46" t="str">
        <f t="shared" si="874"/>
        <v/>
      </c>
      <c r="BS179" s="46" t="str">
        <f t="shared" si="875"/>
        <v/>
      </c>
      <c r="BT179" s="46" t="str">
        <f t="shared" si="876"/>
        <v xml:space="preserve"> </v>
      </c>
      <c r="BU179" s="45"/>
      <c r="BV179" s="46">
        <f t="shared" si="877"/>
        <v>0</v>
      </c>
      <c r="BW179" s="46" t="str">
        <f>IF(OR(VALUE(U179)=0,BV179="",VALUE(U179)&gt;5,AND(VALUE(BV179)&gt;5,VALUE(BV179)&lt;16),AND(VALUE(BV179)&gt;65,VALUE(BV179)&lt;76),AND(VALUE(BV179)&gt;85,VALUE(BV179)&lt;96)),"",CONCATENATE(IF(VALUE(U179)=1,"un",IF(VALUE(U179)=2,"deux",IF(VALUE(U179)=3,"trois",IF(VALUE(U179)=4,"quatre",IF(VALUE(U179)=5,"cinq")))))," centime"))</f>
        <v/>
      </c>
      <c r="BX179" s="46" t="str">
        <f>IF(OR(BV179="",VALUE(U179)&lt;6,AND(VALUE(BV179)&gt;10,VALUE(BV179)&lt;17),BV179=76,BV179=96),"",CONCATENATE(IF(VALUE(U179)=6,"six",IF(VALUE(U179)=7,"sept",IF(VALUE(U179)=8,"huit",IF(VALUE(U179)=9,"neuf",IF(VALUE(BV179)=10,"dix")))))," centime"))</f>
        <v/>
      </c>
      <c r="BY179" s="46" t="str">
        <f>IF(OR(BV179="",VALUE(BV179)&lt;11,AND(VALUE(BV179)&gt;15,VALUE(BV179)&lt;71),AND(VALUE(BV179)&gt;75,VALUE(BV179)&lt;91),VALUE(BV179)&gt;95),"",CONCATENATE(IF(OR(VALUE(BV179)=91,VALUE(BV179)=71,VALUE(BV179)=11),"onze",IF(OR(VALUE(BV179)=92,VALUE(BV179)=72,VALUE(BV179)=12),"douze",IF(OR(VALUE(BV179)=93,VALUE(BV179)=73,VALUE(BV179)=13),"treize",IF(OR(BV179=94,BV179=74,BV179=14),"quatorze",IF(OR(BV179=95,BV179=75,BV179=15),"quinze")))))," centime"))</f>
        <v/>
      </c>
      <c r="BZ179" s="46" t="str">
        <f>IF(OR(BV179=16,BV179=76,BV179=96),"seize centime","")</f>
        <v/>
      </c>
      <c r="CA179" s="46" t="str">
        <f>CONCATENATE(" ",BW179,BX179,BY179,BZ179,IF(AND(VALUE(RIGHT(I179,2))&lt;&gt;0,VALUE(RIGHT(I179,1))=0),"centime",""),IF(VALUE(CONCATENATE(T179,U179))&gt;1,"s",""))</f>
        <v xml:space="preserve"> </v>
      </c>
      <c r="CB179" s="45"/>
      <c r="CC179" s="19" t="str">
        <f t="shared" si="878"/>
        <v xml:space="preserve">       zero euro  </v>
      </c>
      <c r="CD179" s="47" t="e">
        <f>#REF!*H179</f>
        <v>#REF!</v>
      </c>
    </row>
    <row r="180" spans="1:82" ht="11.25" x14ac:dyDescent="0.2">
      <c r="A180" s="23" t="s">
        <v>337</v>
      </c>
      <c r="B180" s="72">
        <v>2</v>
      </c>
      <c r="C180" s="39">
        <v>2</v>
      </c>
      <c r="D180" s="39">
        <v>5</v>
      </c>
      <c r="E180" s="49">
        <f>IF(G180="","",MAX(E$9:E179)+1)</f>
        <v>136</v>
      </c>
      <c r="F180" s="76" t="s">
        <v>139</v>
      </c>
      <c r="G180" s="75" t="s">
        <v>28</v>
      </c>
      <c r="H180" s="43">
        <v>0</v>
      </c>
      <c r="I180" s="44" t="str">
        <f t="shared" si="825"/>
        <v xml:space="preserve"> 0,00</v>
      </c>
      <c r="J180" s="44" t="str">
        <f t="shared" si="826"/>
        <v>0</v>
      </c>
      <c r="K180" s="44" t="str">
        <f t="shared" si="827"/>
        <v>0</v>
      </c>
      <c r="L180" s="44" t="str">
        <f t="shared" si="828"/>
        <v>0</v>
      </c>
      <c r="M180" s="44" t="str">
        <f t="shared" si="829"/>
        <v>0</v>
      </c>
      <c r="N180" s="44" t="str">
        <f t="shared" si="830"/>
        <v>0</v>
      </c>
      <c r="O180" s="44" t="str">
        <f t="shared" si="831"/>
        <v>0</v>
      </c>
      <c r="P180" s="44" t="str">
        <f t="shared" si="832"/>
        <v>0</v>
      </c>
      <c r="Q180" s="44" t="str">
        <f t="shared" si="833"/>
        <v>0</v>
      </c>
      <c r="R180" s="44" t="str">
        <f t="shared" si="834"/>
        <v>0</v>
      </c>
      <c r="S180" s="44" t="s">
        <v>12</v>
      </c>
      <c r="T180" s="44" t="str">
        <f t="shared" si="835"/>
        <v>0</v>
      </c>
      <c r="U180" s="44" t="str">
        <f t="shared" si="836"/>
        <v>0</v>
      </c>
      <c r="V180" s="45"/>
      <c r="W180" s="46" t="str">
        <f t="shared" si="837"/>
        <v/>
      </c>
      <c r="X180" s="46" t="str">
        <f t="shared" si="838"/>
        <v/>
      </c>
      <c r="Y180" s="46" t="str">
        <f t="shared" si="839"/>
        <v/>
      </c>
      <c r="Z180" s="45"/>
      <c r="AA180" s="46" t="str">
        <f t="shared" si="840"/>
        <v/>
      </c>
      <c r="AB180" s="46" t="str">
        <f t="shared" si="841"/>
        <v/>
      </c>
      <c r="AC180" s="46" t="str">
        <f t="shared" si="842"/>
        <v xml:space="preserve"> </v>
      </c>
      <c r="AD180" s="45"/>
      <c r="AE180" s="46">
        <f t="shared" si="843"/>
        <v>0</v>
      </c>
      <c r="AF180" s="46" t="str">
        <f t="shared" si="844"/>
        <v/>
      </c>
      <c r="AG180" s="46" t="str">
        <f t="shared" si="845"/>
        <v/>
      </c>
      <c r="AH180" s="46" t="str">
        <f t="shared" si="846"/>
        <v/>
      </c>
      <c r="AI180" s="46" t="str">
        <f t="shared" si="847"/>
        <v/>
      </c>
      <c r="AJ180" s="46" t="str">
        <f t="shared" si="848"/>
        <v xml:space="preserve"> </v>
      </c>
      <c r="AK180" s="45"/>
      <c r="AL180" s="46" t="str">
        <f t="shared" si="849"/>
        <v/>
      </c>
      <c r="AM180" s="46" t="str">
        <f t="shared" si="850"/>
        <v/>
      </c>
      <c r="AN180" s="46" t="str">
        <f t="shared" si="851"/>
        <v xml:space="preserve"> </v>
      </c>
      <c r="AO180" s="45"/>
      <c r="AP180" s="46" t="str">
        <f t="shared" si="852"/>
        <v/>
      </c>
      <c r="AQ180" s="46" t="str">
        <f t="shared" si="853"/>
        <v/>
      </c>
      <c r="AR180" s="46" t="str">
        <f t="shared" si="854"/>
        <v xml:space="preserve"> </v>
      </c>
      <c r="AS180" s="45"/>
      <c r="AT180" s="46">
        <f t="shared" si="855"/>
        <v>0</v>
      </c>
      <c r="AU180" s="46" t="str">
        <f t="shared" si="856"/>
        <v/>
      </c>
      <c r="AV180" s="46" t="str">
        <f t="shared" si="857"/>
        <v/>
      </c>
      <c r="AW180" s="46" t="str">
        <f t="shared" si="858"/>
        <v/>
      </c>
      <c r="AX180" s="46" t="str">
        <f t="shared" si="859"/>
        <v/>
      </c>
      <c r="AY180" s="46" t="str">
        <f t="shared" si="860"/>
        <v xml:space="preserve"> </v>
      </c>
      <c r="AZ180" s="45"/>
      <c r="BA180" s="46" t="str">
        <f t="shared" si="861"/>
        <v/>
      </c>
      <c r="BB180" s="46" t="str">
        <f t="shared" si="862"/>
        <v/>
      </c>
      <c r="BC180" s="46" t="str">
        <f t="shared" si="863"/>
        <v xml:space="preserve"> </v>
      </c>
      <c r="BD180" s="45"/>
      <c r="BE180" s="46" t="str">
        <f t="shared" si="864"/>
        <v/>
      </c>
      <c r="BF180" s="46" t="str">
        <f t="shared" si="865"/>
        <v/>
      </c>
      <c r="BG180" s="46" t="str">
        <f t="shared" si="866"/>
        <v xml:space="preserve"> </v>
      </c>
      <c r="BH180" s="45"/>
      <c r="BI180" s="46">
        <f t="shared" si="867"/>
        <v>0</v>
      </c>
      <c r="BJ180" s="46" t="str">
        <f t="shared" si="868"/>
        <v/>
      </c>
      <c r="BK180" s="46" t="str">
        <f t="shared" si="869"/>
        <v/>
      </c>
      <c r="BL180" s="46" t="str">
        <f t="shared" si="870"/>
        <v/>
      </c>
      <c r="BM180" s="46" t="str">
        <f t="shared" si="871"/>
        <v/>
      </c>
      <c r="BN180" s="46" t="str">
        <f t="shared" si="872"/>
        <v>zero euro</v>
      </c>
      <c r="BO180" s="45"/>
      <c r="BP180" s="46" t="str">
        <f t="shared" si="873"/>
        <v/>
      </c>
      <c r="BQ180" s="45"/>
      <c r="BR180" s="46" t="str">
        <f t="shared" si="874"/>
        <v/>
      </c>
      <c r="BS180" s="46" t="str">
        <f t="shared" si="875"/>
        <v/>
      </c>
      <c r="BT180" s="46" t="str">
        <f t="shared" si="876"/>
        <v xml:space="preserve"> </v>
      </c>
      <c r="BU180" s="45"/>
      <c r="BV180" s="46">
        <f t="shared" si="877"/>
        <v>0</v>
      </c>
      <c r="BW180" s="46" t="str">
        <f>IF(OR(VALUE(U180)=0,BV180="",VALUE(U180)&gt;5,AND(VALUE(BV180)&gt;5,VALUE(BV180)&lt;16),AND(VALUE(BV180)&gt;65,VALUE(BV180)&lt;76),AND(VALUE(BV180)&gt;85,VALUE(BV180)&lt;96)),"",CONCATENATE(IF(VALUE(U180)=1,"un",IF(VALUE(U180)=2,"deux",IF(VALUE(U180)=3,"trois",IF(VALUE(U180)=4,"quatre",IF(VALUE(U180)=5,"cinq")))))," centime"))</f>
        <v/>
      </c>
      <c r="BX180" s="46" t="str">
        <f>IF(OR(BV180="",VALUE(U180)&lt;6,AND(VALUE(BV180)&gt;10,VALUE(BV180)&lt;17),BV180=76,BV180=96),"",CONCATENATE(IF(VALUE(U180)=6,"six",IF(VALUE(U180)=7,"sept",IF(VALUE(U180)=8,"huit",IF(VALUE(U180)=9,"neuf",IF(VALUE(BV180)=10,"dix")))))," centime"))</f>
        <v/>
      </c>
      <c r="BY180" s="46" t="str">
        <f>IF(OR(BV180="",VALUE(BV180)&lt;11,AND(VALUE(BV180)&gt;15,VALUE(BV180)&lt;71),AND(VALUE(BV180)&gt;75,VALUE(BV180)&lt;91),VALUE(BV180)&gt;95),"",CONCATENATE(IF(OR(VALUE(BV180)=91,VALUE(BV180)=71,VALUE(BV180)=11),"onze",IF(OR(VALUE(BV180)=92,VALUE(BV180)=72,VALUE(BV180)=12),"douze",IF(OR(VALUE(BV180)=93,VALUE(BV180)=73,VALUE(BV180)=13),"treize",IF(OR(BV180=94,BV180=74,BV180=14),"quatorze",IF(OR(BV180=95,BV180=75,BV180=15),"quinze")))))," centime"))</f>
        <v/>
      </c>
      <c r="BZ180" s="46" t="str">
        <f>IF(OR(BV180=16,BV180=76,BV180=96),"seize centime","")</f>
        <v/>
      </c>
      <c r="CA180" s="46" t="str">
        <f>CONCATENATE(" ",BW180,BX180,BY180,BZ180,IF(AND(VALUE(RIGHT(I180,2))&lt;&gt;0,VALUE(RIGHT(I180,1))=0),"centime",""),IF(VALUE(CONCATENATE(T180,U180))&gt;1,"s",""))</f>
        <v xml:space="preserve"> </v>
      </c>
      <c r="CB180" s="45"/>
      <c r="CC180" s="19" t="str">
        <f t="shared" si="878"/>
        <v xml:space="preserve">       zero euro  </v>
      </c>
      <c r="CD180" s="47" t="e">
        <f>#REF!*H180</f>
        <v>#REF!</v>
      </c>
    </row>
    <row r="181" spans="1:82" ht="15" customHeight="1" x14ac:dyDescent="0.2">
      <c r="A181" s="23" t="s">
        <v>337</v>
      </c>
      <c r="B181" s="70">
        <v>2</v>
      </c>
      <c r="C181" s="34">
        <v>2</v>
      </c>
      <c r="D181" s="34">
        <v>6</v>
      </c>
      <c r="E181" s="35" t="str">
        <f>IF(G181="","",MAX(E$9:E180)+1)</f>
        <v/>
      </c>
      <c r="F181" s="71" t="s">
        <v>140</v>
      </c>
      <c r="G181" s="37"/>
      <c r="H181" s="38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  <c r="BH181" s="46"/>
      <c r="BI181" s="46"/>
      <c r="BJ181" s="46"/>
      <c r="BK181" s="46"/>
      <c r="BL181" s="46"/>
      <c r="BM181" s="46"/>
      <c r="BN181" s="46"/>
      <c r="BO181" s="46"/>
      <c r="BP181" s="46"/>
      <c r="BQ181" s="46"/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59"/>
      <c r="CD181" s="59"/>
    </row>
    <row r="182" spans="1:82" ht="22.5" x14ac:dyDescent="0.2">
      <c r="A182" s="23" t="s">
        <v>337</v>
      </c>
      <c r="B182" s="72">
        <v>2</v>
      </c>
      <c r="C182" s="39">
        <v>2</v>
      </c>
      <c r="D182" s="39">
        <v>6</v>
      </c>
      <c r="E182" s="49">
        <f>IF(G182="","",MAX(E$9:E181)+1)</f>
        <v>137</v>
      </c>
      <c r="F182" s="76" t="s">
        <v>141</v>
      </c>
      <c r="G182" s="75" t="s">
        <v>28</v>
      </c>
      <c r="H182" s="43">
        <v>0</v>
      </c>
      <c r="I182" s="44" t="str">
        <f t="shared" ref="I182:I195" si="879">IF(H182=INT(H182),CONCATENATE(" ",H182,",00"),IF(INT(H182*10)=H182*10,CONCATENATE(" ",H182,"0"),CONCATENATE(" ",H182)))</f>
        <v xml:space="preserve"> 0,00</v>
      </c>
      <c r="J182" s="44" t="str">
        <f t="shared" ref="J182:J195" si="880">IF(H182&gt;=100000000,MID(RIGHT(I182,12),1,1),"0")</f>
        <v>0</v>
      </c>
      <c r="K182" s="44" t="str">
        <f t="shared" ref="K182:K195" si="881">IF(H182&gt;=10000000,MID(RIGHT(I182,11),1,1),"0")</f>
        <v>0</v>
      </c>
      <c r="L182" s="44" t="str">
        <f t="shared" ref="L182:L195" si="882">IF(H182&gt;=1000000,MID(RIGHT(I182,10),1,1),"0")</f>
        <v>0</v>
      </c>
      <c r="M182" s="44" t="str">
        <f t="shared" ref="M182:M195" si="883">IF(H182&gt;=100000,MID(RIGHT(I182,9),1,1),"0")</f>
        <v>0</v>
      </c>
      <c r="N182" s="44" t="str">
        <f t="shared" ref="N182:N195" si="884">IF(H182&gt;=10000,MID(RIGHT(I182,8),1,1),"0")</f>
        <v>0</v>
      </c>
      <c r="O182" s="44" t="str">
        <f t="shared" ref="O182:O195" si="885">IF(H182&gt;=1000,MID(RIGHT(I182,7),1,1),"0")</f>
        <v>0</v>
      </c>
      <c r="P182" s="44" t="str">
        <f t="shared" ref="P182:P195" si="886">IF(H182&gt;=100,MID(RIGHT(I182,6),1,1),"0")</f>
        <v>0</v>
      </c>
      <c r="Q182" s="44" t="str">
        <f t="shared" ref="Q182:Q195" si="887">IF(H182&gt;=10,MID(RIGHT(I182,5),1,1),"0")</f>
        <v>0</v>
      </c>
      <c r="R182" s="44" t="str">
        <f t="shared" ref="R182:R195" si="888">IF(H182&gt;=0,MID(RIGHT(I182,4),1,1),"0")</f>
        <v>0</v>
      </c>
      <c r="S182" s="44" t="s">
        <v>12</v>
      </c>
      <c r="T182" s="44" t="str">
        <f t="shared" ref="T182:T195" si="889">IF(INT(H182)&lt;&gt;H182,MID(RIGHT(I182,2),1,1),"0")</f>
        <v>0</v>
      </c>
      <c r="U182" s="44" t="str">
        <f t="shared" ref="U182:U195" si="890">IF(INT(H182*10)&lt;&gt;H182*10,RIGHT(I182,1),"0")</f>
        <v>0</v>
      </c>
      <c r="V182" s="45"/>
      <c r="W182" s="46" t="str">
        <f t="shared" ref="W182:W195" si="891">IF(OR(VALUE(J182)=0,VALUE(J182)&gt;5),"",CONCATENATE(IF(VALUE(J182)=1,"",IF(VALUE(J182)=2,"deux ",IF(VALUE(J182)=3,"trois ",IF(VALUE(J182)=4,"quatre ",IF(VALUE(J182)=5,"cinq "))))),"cent"))</f>
        <v/>
      </c>
      <c r="X182" s="46" t="str">
        <f t="shared" ref="X182:X195" si="892">IF(OR(J182="",VALUE(J182)&lt;6),"",CONCATENATE(IF(VALUE(J182)=6,"six ",IF(VALUE(J182)=7,"sept ",IF(VALUE(J182)=8,"huit ",IF(VALUE(J182)=9,"neuf ")))),"cent"))</f>
        <v/>
      </c>
      <c r="Y182" s="46" t="str">
        <f t="shared" ref="Y182:Y195" si="893">CONCATENATE(W182,X182)</f>
        <v/>
      </c>
      <c r="Z182" s="45"/>
      <c r="AA182" s="46" t="str">
        <f t="shared" ref="AA182:AA195" si="894">IF(OR(K182="",VALUE(K182)=0,VALUE(K182)&gt;5,AND(VALUE(AE182)&gt;10,VALUE(AE182)&lt;17)),"",IF(OR(VALUE(AE182)=10,AND(VALUE(AE182)&gt;16,VALUE(AE182)&lt;20)),"dix",IF(VALUE(K182)=2,"vingt",IF(VALUE(K182)=3,"trente",IF(VALUE(K182)=4,"quarante",IF(VALUE(K182)=5,"cinquante"))))))</f>
        <v/>
      </c>
      <c r="AB182" s="46" t="str">
        <f t="shared" ref="AB182:AB195" si="895">IF(OR(K182="",VALUE(K182)&lt;6),"",IF(AND(VALUE(K182)=7,OR(VALUE(L182)=0,AE182&gt;76)),"soixante dix",IF(OR(VALUE(K182)=6,VALUE(K182)=7),"soixante",IF(AND(VALUE(K182)=9,OR(VALUE(L182)=0,VALUE(AE182)&gt;96)),"quatre vingt dix",IF(OR(VALUE(K182)=8,VALUE(K182)=9),"quatre vingt")))))</f>
        <v/>
      </c>
      <c r="AC182" s="46" t="str">
        <f t="shared" ref="AC182:AC195" si="896">CONCATENATE(" ",AA182,AB182,IF(OR(VALUE(L182)&lt;&gt;1,VALUE(K182)=0,VALUE(K182)=1,VALUE(K182)=8,VALUE(K182)=9),""," et"))</f>
        <v xml:space="preserve"> </v>
      </c>
      <c r="AD182" s="45"/>
      <c r="AE182" s="46">
        <f t="shared" ref="AE182:AE195" si="897">VALUE(CONCATENATE(K182,L182))</f>
        <v>0</v>
      </c>
      <c r="AF182" s="46" t="str">
        <f t="shared" ref="AF182:AF195" si="898">IF(OR(VALUE(L182)=0,AE182="",VALUE(L182)&gt;5,AND(VALUE(AE182)&gt;5,VALUE(AE182)&lt;16),AND(VALUE(AE182)&gt;65,VALUE(AE182)&lt;76),AND(VALUE(AE182)&gt;85,VALUE(AE182)&lt;96)),"",CONCATENATE(IF(VALUE(L182)=1,"un",IF(VALUE(L182)=2,"deux",IF(VALUE(L182)=3,"trois",IF(VALUE(L182)=4,"quatre",IF(VALUE(L182)=5,"cinq")))))," million"))</f>
        <v/>
      </c>
      <c r="AG182" s="46" t="str">
        <f t="shared" ref="AG182:AG195" si="899">IF(OR(AE182="",VALUE(L182)&lt;6,AND(VALUE(AE182)&gt;10,VALUE(AE182)&lt;17),AE182=76,AE182=96),"",CONCATENATE(IF(VALUE(L182)=6,"six",IF(VALUE(L182)=7,"sept",IF(VALUE(L182)=8,"huit",IF(VALUE(L182)=9,"neuf",IF(VALUE(AE182)=10,"dix")))))," million"))</f>
        <v/>
      </c>
      <c r="AH182" s="46" t="str">
        <f t="shared" ref="AH182:AH195" si="900">IF(OR(AE182="",VALUE(AE182)&lt;11,AND(VALUE(AE182)&gt;15,VALUE(AE182)&lt;71),AND(VALUE(AE182)&gt;75,VALUE(AE182)&lt;91),VALUE(AE182)&gt;95),"",CONCATENATE(IF(OR(VALUE(AE182)=91,VALUE(AE182)=71,VALUE(AE182)=11),"onze",IF(OR(VALUE(AE182)=92,VALUE(AE182)=72,VALUE(AE182)=12),"douze",IF(OR(VALUE(AE182)=93,VALUE(AE182)=73,VALUE(AE182)=13),"treize",IF(OR(AE182=94,AE182=74,AE182=14),"quatorze",IF(OR(AE182=95,AE182=75,AE182=15),"quinze")))))," million"))</f>
        <v/>
      </c>
      <c r="AI182" s="46" t="str">
        <f t="shared" ref="AI182:AI195" si="901">IF(OR(AE182=16,AE182=76,AE182=96),"seize million","")</f>
        <v/>
      </c>
      <c r="AJ182" s="46" t="str">
        <f t="shared" ref="AJ182:AJ195" si="902">CONCATENATE(" ",AF182,AG182,AH182,AI182,IF(VALUE(CONCATENATE(J182,K182,L182))=0,"",IF(VALUE(L182)=0,"million","")),IF(AND(VALUE(CONCATENATE(J182,K182,L182))&gt;1,VALUE(CONCATENATE(M182,N182,O182,P182,Q182,R182))=0),"s",""))</f>
        <v xml:space="preserve"> </v>
      </c>
      <c r="AK182" s="45"/>
      <c r="AL182" s="46" t="str">
        <f t="shared" ref="AL182:AL195" si="903">IF(OR(VALUE(M182)=0,VALUE(M182)&gt;5),"",CONCATENATE(IF(VALUE(M182)=1,"",IF(VALUE(M182)=2,"deux ",IF(VALUE(M182)=3,"trois ",IF(VALUE(M182)=4,"quatre ",IF(VALUE(M182)=5,"cinq "))))),"cent"))</f>
        <v/>
      </c>
      <c r="AM182" s="46" t="str">
        <f t="shared" ref="AM182:AM195" si="904">IF(OR(M182="",VALUE(M182)&lt;6),"",CONCATENATE(IF(VALUE(M182)=6,"six ",IF(VALUE(M182)=7,"sept ",IF(VALUE(M182)=8,"huit ",IF(VALUE(M182)=9,"neuf ")))),"cent"))</f>
        <v/>
      </c>
      <c r="AN182" s="46" t="str">
        <f t="shared" ref="AN182:AN195" si="905">CONCATENATE(" ",AL182,AM182)</f>
        <v xml:space="preserve"> </v>
      </c>
      <c r="AO182" s="45"/>
      <c r="AP182" s="46" t="str">
        <f t="shared" ref="AP182:AP195" si="906">IF(OR(N182="",VALUE(N182)=0,VALUE(N182)&gt;5,AND(VALUE(AT182)&gt;10,VALUE(AT182)&lt;17)),"",IF(OR(VALUE(AT182)=10,AND(VALUE(AT182)&gt;16,VALUE(AT182)&lt;20)),"dix",IF(VALUE(N182)=2,"vingt",IF(VALUE(N182)=3,"trente",IF(VALUE(N182)=4,"quarante",IF(VALUE(N182)=5,"cinquante"))))))</f>
        <v/>
      </c>
      <c r="AQ182" s="46" t="str">
        <f t="shared" ref="AQ182:AQ195" si="907">IF(OR(N182="",VALUE(N182)&lt;6),"",IF(AND(VALUE(N182)=7,OR(VALUE(O182)=0,AT182&gt;76)),"soixante dix",IF(OR(VALUE(N182)=6,VALUE(N182)=7),"soixante",IF(AND(VALUE(N182)=9,OR(VALUE(O182)=0,VALUE(AT182)&gt;96)),"quatre vingt dix",IF(OR(VALUE(N182)=8,VALUE(N182)=9),"quatre vingt")))))</f>
        <v/>
      </c>
      <c r="AR182" s="46" t="str">
        <f t="shared" ref="AR182:AR195" si="908">CONCATENATE(" ",AP182,AQ182,IF(OR(VALUE(O182)&lt;&gt;1,VALUE(N182)=0,VALUE(N182)=1,VALUE(N182)=8,VALUE(N182)=9),""," et"))</f>
        <v xml:space="preserve"> </v>
      </c>
      <c r="AS182" s="45"/>
      <c r="AT182" s="46">
        <f t="shared" ref="AT182:AT195" si="909">VALUE(CONCATENATE(N182,O182))</f>
        <v>0</v>
      </c>
      <c r="AU182" s="46" t="str">
        <f t="shared" ref="AU182:AU195" si="910">IF(OR(VALUE(O182)=0,AT182="",VALUE(O182)&gt;5,AND(VALUE(AT182)&gt;5,VALUE(AT182)&lt;16),AND(VALUE(AT182)&gt;65,VALUE(AT182)&lt;76),AND(VALUE(AT182)&gt;85,VALUE(AT182)&lt;96)),"",CONCATENATE(IF(VALUE(O182)=1,"un",IF(VALUE(O182)=2,"deux",IF(VALUE(O182)=3,"trois",IF(VALUE(O182)=4,"quatre",IF(VALUE(O182)=5,"cinq")))))," mille"))</f>
        <v/>
      </c>
      <c r="AV182" s="46" t="str">
        <f t="shared" ref="AV182:AV195" si="911">IF(OR(AT182="",VALUE(O182)&lt;6,AND(VALUE(AT182)&gt;10,VALUE(AT182)&lt;17),AT182=76,AT182=96),"",CONCATENATE(IF(VALUE(O182)=6,"six",IF(VALUE(O182)=7,"sept",IF(VALUE(O182)=8,"huit",IF(VALUE(O182)=9,"neuf",IF(VALUE(AT182)=10,"dix")))))," mille"))</f>
        <v/>
      </c>
      <c r="AW182" s="46" t="str">
        <f t="shared" ref="AW182:AW195" si="912">IF(OR(AT182="",VALUE(AT182)&lt;11,AND(VALUE(AT182)&gt;15,VALUE(AT182)&lt;71),AND(VALUE(AT182)&gt;75,VALUE(AT182)&lt;91),VALUE(AT182)&gt;95),"",CONCATENATE(IF(OR(VALUE(AT182)=91,VALUE(AT182)=71,VALUE(AT182)=11),"onze",IF(OR(VALUE(AT182)=92,VALUE(AT182)=72,VALUE(AT182)=12),"douze",IF(OR(VALUE(AT182)=93,VALUE(AT182)=73,VALUE(AT182)=13),"treize",IF(OR(AT182=94,AT182=74,AT182=14),"quatorze",IF(OR(AT182=95,AT182=75,AT182=15),"quinze")))))," mille"))</f>
        <v/>
      </c>
      <c r="AX182" s="46" t="str">
        <f t="shared" ref="AX182:AX195" si="913">IF(OR(AT182=16,AT182=76,AT182=96),"seize mille","")</f>
        <v/>
      </c>
      <c r="AY182" s="46" t="str">
        <f t="shared" ref="AY182:AY195" si="914">IF(AND(AU182="un mille",H182&lt;10000)," mille",CONCATENATE(" ",AU182,AV182,AW182,AX182,IF(VALUE(CONCATENATE(M182,N182,O182))=0,"",IF(VALUE(O182)=0," mille","")),IF(AND(VALUE(CONCATENATE(M182,N182,O182))&gt;1,VALUE(CONCATENATE(P182,Q182,R182))=0),"s","")))</f>
        <v xml:space="preserve"> </v>
      </c>
      <c r="AZ182" s="45"/>
      <c r="BA182" s="46" t="str">
        <f t="shared" ref="BA182:BA195" si="915">IF(OR(VALUE(P182)=0,VALUE(P182)&gt;5),"",CONCATENATE(IF(VALUE(P182)=1,"",IF(VALUE(P182)=2,"deux ",IF(VALUE(P182)=3,"trois ",IF(VALUE(P182)=4,"quatre ",IF(VALUE(P182)=5,"cinq "))))),"cent"))</f>
        <v/>
      </c>
      <c r="BB182" s="46" t="str">
        <f t="shared" ref="BB182:BB195" si="916">IF(OR(P182="",VALUE(P182)&lt;6),"",CONCATENATE(IF(VALUE(P182)=6,"six ",IF(VALUE(P182)=7,"sept ",IF(VALUE(P182)=8,"huit ",IF(VALUE(P182)=9,"neuf ")))),"cent"))</f>
        <v/>
      </c>
      <c r="BC182" s="46" t="str">
        <f t="shared" ref="BC182:BC195" si="917">CONCATENATE(" ",BA182,BB182)</f>
        <v xml:space="preserve"> </v>
      </c>
      <c r="BD182" s="45"/>
      <c r="BE182" s="46" t="str">
        <f t="shared" ref="BE182:BE195" si="918">IF(OR(Q182="",VALUE(Q182)=0,VALUE(Q182)&gt;5,AND(VALUE(BI182)&gt;10,VALUE(BI182)&lt;17)),"",IF(OR(VALUE(BI182)=10,AND(VALUE(BI182)&gt;16,VALUE(BI182)&lt;20)),"dix",IF(VALUE(Q182)=2,"vingt",IF(VALUE(Q182)=3,"trente",IF(VALUE(Q182)=4,"quarante",IF(VALUE(Q182)=5,"cinquante"))))))</f>
        <v/>
      </c>
      <c r="BF182" s="46" t="str">
        <f t="shared" ref="BF182:BF195" si="919">IF(OR(Q182="",VALUE(Q182)&lt;6),"",IF(AND(VALUE(Q182)=7,OR(VALUE(R182)=0,BI182&gt;76)),"soixante dix",IF(OR(VALUE(Q182)=6,VALUE(Q182)=7),"soixante",IF(AND(VALUE(Q182)=9,OR(VALUE(R182)=0,VALUE(BI182)&gt;96)),"quatre vingt dix",IF(OR(VALUE(Q182)=8,VALUE(Q182)=9),"quatre vingt")))))</f>
        <v/>
      </c>
      <c r="BG182" s="46" t="str">
        <f t="shared" ref="BG182:BG195" si="920">CONCATENATE(" ",BE182,BF182,IF(OR(VALUE(R182)&lt;&gt;1,VALUE(Q182)=0,VALUE(Q182)=1,VALUE(Q182)=8,VALUE(Q182)=9),""," et"))</f>
        <v xml:space="preserve"> </v>
      </c>
      <c r="BH182" s="45"/>
      <c r="BI182" s="46">
        <f t="shared" ref="BI182:BI195" si="921">VALUE(CONCATENATE(Q182,R182))</f>
        <v>0</v>
      </c>
      <c r="BJ182" s="46" t="str">
        <f t="shared" ref="BJ182:BJ195" si="922">IF(OR(VALUE(R182)=0,BI182="",VALUE(R182)&gt;5,AND(VALUE(BI182)&gt;5,VALUE(BI182)&lt;16),AND(VALUE(BI182)&gt;65,VALUE(BI182)&lt;76),AND(VALUE(BI182)&gt;85,VALUE(BI182)&lt;96)),"",CONCATENATE(IF(VALUE(R182)=1,"un",IF(VALUE(R182)=2,"deux",IF(VALUE(R182)=3,"trois",IF(VALUE(R182)=4,"quatre",IF(VALUE(R182)=5,"cinq")))))," euro"))</f>
        <v/>
      </c>
      <c r="BK182" s="46" t="str">
        <f t="shared" ref="BK182:BK195" si="923">IF(OR(BI182="",VALUE(R182)&lt;6,AND(VALUE(BI182)&gt;10,VALUE(BI182)&lt;17),BI182=76,BI182=96),"",CONCATENATE(IF(VALUE(R182)=6,"six",IF(VALUE(R182)=7,"sept",IF(VALUE(R182)=8,"huit",IF(VALUE(R182)=9,"neuf",IF(VALUE(BI182)=10,"dix")))))," euro"))</f>
        <v/>
      </c>
      <c r="BL182" s="46" t="str">
        <f t="shared" ref="BL182:BL195" si="924">IF(OR(BI182="",VALUE(BI182)&lt;11,AND(VALUE(BI182)&gt;15,VALUE(BI182)&lt;71),AND(VALUE(BI182)&gt;75,VALUE(BI182)&lt;91),VALUE(BI182)&gt;95),"",CONCATENATE(IF(OR(VALUE(BI182)=91,VALUE(BI182)=71,VALUE(BI182)=11),"onze",IF(OR(VALUE(BI182)=92,VALUE(BI182)=72,VALUE(BI182)=12),"douze",IF(OR(VALUE(BI182)=93,VALUE(BI182)=73,VALUE(BI182)=13),"treize",IF(OR(BI182=94,BI182=74,BI182=14),"quatorze",IF(OR(BI182=95,BI182=75,BI182=15),"quinze")))))," euro"))</f>
        <v/>
      </c>
      <c r="BM182" s="46" t="str">
        <f t="shared" ref="BM182:BM195" si="925">IF(OR(BI182=16,BI182=76,BI182=96),"seize euro","")</f>
        <v/>
      </c>
      <c r="BN182" s="46" t="str">
        <f t="shared" ref="BN182:BN195" si="926">IF(VALUE(CONCATENATE(J182,K182,L182,M182,N182,O182,P182,Q182,R182))=0,"zero euro",CONCATENATE(" ",BJ182,BK182,BL182,BM182,IF(VALUE(CONCATENATE(M182,N182,O182,P182,Q182,R182))=0," d'",""),IF(OR(VALUE(R182)=0,VALUE(CONCATENATE(P182,Q182,R182))=0)," euro",""),IF(VALUE(CONCATENATE(J182,K182,L182,M182,N182,O182,P182,Q182,R182))&gt;1,"s","")))</f>
        <v>zero euro</v>
      </c>
      <c r="BO182" s="45"/>
      <c r="BP182" s="46" t="str">
        <f t="shared" ref="BP182:BP195" si="927">IF(VALUE(CONCATENATE(T182,U182))=0,""," virgule")</f>
        <v/>
      </c>
      <c r="BQ182" s="45"/>
      <c r="BR182" s="46" t="str">
        <f t="shared" ref="BR182:BR195" si="928">IF(OR(T182="",VALUE(T182)=0,VALUE(T182)&gt;5,AND(VALUE(BV182)&gt;10,VALUE(BV182)&lt;17)),"",IF(OR(VALUE(BV182)=10,AND(VALUE(BV182)&gt;16,VALUE(BV182)&lt;20)),"dix",IF(VALUE(T182)=2,"vingt",IF(VALUE(T182)=3,"trente",IF(VALUE(T182)=4,"quarante",IF(VALUE(T182)=5,"cinquante"))))))</f>
        <v/>
      </c>
      <c r="BS182" s="46" t="str">
        <f t="shared" ref="BS182:BS195" si="929">IF(OR(T182="",VALUE(T182)&lt;6),"",IF(AND(VALUE(T182)=7,OR(VALUE(U182)=0,BV182&gt;76)),"soixante dix",IF(OR(VALUE(T182)=6,VALUE(T182)=7),"soixante",IF(AND(VALUE(T182)=9,OR(VALUE(U182)=0,VALUE(BV182)&gt;96)),"quatre vingt dix",IF(OR(VALUE(T182)=8,VALUE(T182)=9),"quatre vingt")))))</f>
        <v/>
      </c>
      <c r="BT182" s="46" t="str">
        <f t="shared" ref="BT182:BT195" si="930">CONCATENATE(" ",BR182,BS182,IF(OR(VALUE(U182)&lt;&gt;1,VALUE(T182)=0,VALUE(T182)=1,VALUE(T182)=8,VALUE(T182)=9),""," et"))</f>
        <v xml:space="preserve"> </v>
      </c>
      <c r="BU182" s="45"/>
      <c r="BV182" s="46">
        <f t="shared" ref="BV182:BV195" si="931">VALUE(CONCATENATE(T182,U182))</f>
        <v>0</v>
      </c>
      <c r="BW182" s="46" t="str">
        <f t="shared" ref="BW182:BW195" si="932">IF(OR(VALUE(U182)=0,BV182="",VALUE(U182)&gt;5,AND(VALUE(BV182)&gt;5,VALUE(BV182)&lt;16),AND(VALUE(BV182)&gt;65,VALUE(BV182)&lt;76),AND(VALUE(BV182)&gt;85,VALUE(BV182)&lt;96)),"",CONCATENATE(IF(VALUE(U182)=1,"un",IF(VALUE(U182)=2,"deux",IF(VALUE(U182)=3,"trois",IF(VALUE(U182)=4,"quatre",IF(VALUE(U182)=5,"cinq")))))," centime"))</f>
        <v/>
      </c>
      <c r="BX182" s="46" t="str">
        <f t="shared" ref="BX182:BX195" si="933">IF(OR(BV182="",VALUE(U182)&lt;6,AND(VALUE(BV182)&gt;10,VALUE(BV182)&lt;17),BV182=76,BV182=96),"",CONCATENATE(IF(VALUE(U182)=6,"six",IF(VALUE(U182)=7,"sept",IF(VALUE(U182)=8,"huit",IF(VALUE(U182)=9,"neuf",IF(VALUE(BV182)=10,"dix")))))," centime"))</f>
        <v/>
      </c>
      <c r="BY182" s="46" t="str">
        <f t="shared" ref="BY182:BY195" si="934">IF(OR(BV182="",VALUE(BV182)&lt;11,AND(VALUE(BV182)&gt;15,VALUE(BV182)&lt;71),AND(VALUE(BV182)&gt;75,VALUE(BV182)&lt;91),VALUE(BV182)&gt;95),"",CONCATENATE(IF(OR(VALUE(BV182)=91,VALUE(BV182)=71,VALUE(BV182)=11),"onze",IF(OR(VALUE(BV182)=92,VALUE(BV182)=72,VALUE(BV182)=12),"douze",IF(OR(VALUE(BV182)=93,VALUE(BV182)=73,VALUE(BV182)=13),"treize",IF(OR(BV182=94,BV182=74,BV182=14),"quatorze",IF(OR(BV182=95,BV182=75,BV182=15),"quinze")))))," centime"))</f>
        <v/>
      </c>
      <c r="BZ182" s="46" t="str">
        <f t="shared" ref="BZ182:BZ195" si="935">IF(OR(BV182=16,BV182=76,BV182=96),"seize centime","")</f>
        <v/>
      </c>
      <c r="CA182" s="46" t="str">
        <f t="shared" ref="CA182:CA195" si="936">CONCATENATE(" ",BW182,BX182,BY182,BZ182,IF(AND(VALUE(RIGHT(I182,2))&lt;&gt;0,VALUE(RIGHT(I182,1))=0),"centime",""),IF(VALUE(CONCATENATE(T182,U182))&gt;1,"s",""))</f>
        <v xml:space="preserve"> </v>
      </c>
      <c r="CB182" s="45"/>
      <c r="CC182" s="19" t="str">
        <f t="shared" ref="CC182:CC195" si="937">CONCATENATE(Y182,AC182,AJ182,AN182,AR182,AY182,BC182,BG182,BN182,BP182,BT182,CA182)</f>
        <v xml:space="preserve">       zero euro  </v>
      </c>
      <c r="CD182" s="47" t="e">
        <f>#REF!*H182</f>
        <v>#REF!</v>
      </c>
    </row>
    <row r="183" spans="1:82" ht="11.25" x14ac:dyDescent="0.2">
      <c r="A183" s="23" t="s">
        <v>337</v>
      </c>
      <c r="B183" s="72">
        <v>2</v>
      </c>
      <c r="C183" s="39">
        <v>2</v>
      </c>
      <c r="D183" s="39">
        <v>6</v>
      </c>
      <c r="E183" s="49">
        <f>IF(G183="","",MAX(E$9:E182)+1)</f>
        <v>138</v>
      </c>
      <c r="F183" s="76" t="s">
        <v>142</v>
      </c>
      <c r="G183" s="75" t="s">
        <v>28</v>
      </c>
      <c r="H183" s="43">
        <v>0</v>
      </c>
      <c r="I183" s="44" t="str">
        <f t="shared" si="879"/>
        <v xml:space="preserve"> 0,00</v>
      </c>
      <c r="J183" s="44" t="str">
        <f t="shared" si="880"/>
        <v>0</v>
      </c>
      <c r="K183" s="44" t="str">
        <f t="shared" si="881"/>
        <v>0</v>
      </c>
      <c r="L183" s="44" t="str">
        <f t="shared" si="882"/>
        <v>0</v>
      </c>
      <c r="M183" s="44" t="str">
        <f t="shared" si="883"/>
        <v>0</v>
      </c>
      <c r="N183" s="44" t="str">
        <f t="shared" si="884"/>
        <v>0</v>
      </c>
      <c r="O183" s="44" t="str">
        <f t="shared" si="885"/>
        <v>0</v>
      </c>
      <c r="P183" s="44" t="str">
        <f t="shared" si="886"/>
        <v>0</v>
      </c>
      <c r="Q183" s="44" t="str">
        <f t="shared" si="887"/>
        <v>0</v>
      </c>
      <c r="R183" s="44" t="str">
        <f t="shared" si="888"/>
        <v>0</v>
      </c>
      <c r="S183" s="44" t="s">
        <v>12</v>
      </c>
      <c r="T183" s="44" t="str">
        <f t="shared" si="889"/>
        <v>0</v>
      </c>
      <c r="U183" s="44" t="str">
        <f t="shared" si="890"/>
        <v>0</v>
      </c>
      <c r="V183" s="45"/>
      <c r="W183" s="46" t="str">
        <f t="shared" si="891"/>
        <v/>
      </c>
      <c r="X183" s="46" t="str">
        <f t="shared" si="892"/>
        <v/>
      </c>
      <c r="Y183" s="46" t="str">
        <f t="shared" si="893"/>
        <v/>
      </c>
      <c r="Z183" s="45"/>
      <c r="AA183" s="46" t="str">
        <f t="shared" si="894"/>
        <v/>
      </c>
      <c r="AB183" s="46" t="str">
        <f t="shared" si="895"/>
        <v/>
      </c>
      <c r="AC183" s="46" t="str">
        <f t="shared" si="896"/>
        <v xml:space="preserve"> </v>
      </c>
      <c r="AD183" s="45"/>
      <c r="AE183" s="46">
        <f t="shared" si="897"/>
        <v>0</v>
      </c>
      <c r="AF183" s="46" t="str">
        <f t="shared" si="898"/>
        <v/>
      </c>
      <c r="AG183" s="46" t="str">
        <f t="shared" si="899"/>
        <v/>
      </c>
      <c r="AH183" s="46" t="str">
        <f t="shared" si="900"/>
        <v/>
      </c>
      <c r="AI183" s="46" t="str">
        <f t="shared" si="901"/>
        <v/>
      </c>
      <c r="AJ183" s="46" t="str">
        <f t="shared" si="902"/>
        <v xml:space="preserve"> </v>
      </c>
      <c r="AK183" s="45"/>
      <c r="AL183" s="46" t="str">
        <f t="shared" si="903"/>
        <v/>
      </c>
      <c r="AM183" s="46" t="str">
        <f t="shared" si="904"/>
        <v/>
      </c>
      <c r="AN183" s="46" t="str">
        <f t="shared" si="905"/>
        <v xml:space="preserve"> </v>
      </c>
      <c r="AO183" s="45"/>
      <c r="AP183" s="46" t="str">
        <f t="shared" si="906"/>
        <v/>
      </c>
      <c r="AQ183" s="46" t="str">
        <f t="shared" si="907"/>
        <v/>
      </c>
      <c r="AR183" s="46" t="str">
        <f t="shared" si="908"/>
        <v xml:space="preserve"> </v>
      </c>
      <c r="AS183" s="45"/>
      <c r="AT183" s="46">
        <f t="shared" si="909"/>
        <v>0</v>
      </c>
      <c r="AU183" s="46" t="str">
        <f t="shared" si="910"/>
        <v/>
      </c>
      <c r="AV183" s="46" t="str">
        <f t="shared" si="911"/>
        <v/>
      </c>
      <c r="AW183" s="46" t="str">
        <f t="shared" si="912"/>
        <v/>
      </c>
      <c r="AX183" s="46" t="str">
        <f t="shared" si="913"/>
        <v/>
      </c>
      <c r="AY183" s="46" t="str">
        <f t="shared" si="914"/>
        <v xml:space="preserve"> </v>
      </c>
      <c r="AZ183" s="45"/>
      <c r="BA183" s="46" t="str">
        <f t="shared" si="915"/>
        <v/>
      </c>
      <c r="BB183" s="46" t="str">
        <f t="shared" si="916"/>
        <v/>
      </c>
      <c r="BC183" s="46" t="str">
        <f t="shared" si="917"/>
        <v xml:space="preserve"> </v>
      </c>
      <c r="BD183" s="45"/>
      <c r="BE183" s="46" t="str">
        <f t="shared" si="918"/>
        <v/>
      </c>
      <c r="BF183" s="46" t="str">
        <f t="shared" si="919"/>
        <v/>
      </c>
      <c r="BG183" s="46" t="str">
        <f t="shared" si="920"/>
        <v xml:space="preserve"> </v>
      </c>
      <c r="BH183" s="45"/>
      <c r="BI183" s="46">
        <f t="shared" si="921"/>
        <v>0</v>
      </c>
      <c r="BJ183" s="46" t="str">
        <f t="shared" si="922"/>
        <v/>
      </c>
      <c r="BK183" s="46" t="str">
        <f t="shared" si="923"/>
        <v/>
      </c>
      <c r="BL183" s="46" t="str">
        <f t="shared" si="924"/>
        <v/>
      </c>
      <c r="BM183" s="46" t="str">
        <f t="shared" si="925"/>
        <v/>
      </c>
      <c r="BN183" s="46" t="str">
        <f t="shared" si="926"/>
        <v>zero euro</v>
      </c>
      <c r="BO183" s="45"/>
      <c r="BP183" s="46" t="str">
        <f t="shared" si="927"/>
        <v/>
      </c>
      <c r="BQ183" s="45"/>
      <c r="BR183" s="46" t="str">
        <f t="shared" si="928"/>
        <v/>
      </c>
      <c r="BS183" s="46" t="str">
        <f t="shared" si="929"/>
        <v/>
      </c>
      <c r="BT183" s="46" t="str">
        <f t="shared" si="930"/>
        <v xml:space="preserve"> </v>
      </c>
      <c r="BU183" s="45"/>
      <c r="BV183" s="46">
        <f t="shared" si="931"/>
        <v>0</v>
      </c>
      <c r="BW183" s="46" t="str">
        <f t="shared" si="932"/>
        <v/>
      </c>
      <c r="BX183" s="46" t="str">
        <f t="shared" si="933"/>
        <v/>
      </c>
      <c r="BY183" s="46" t="str">
        <f t="shared" si="934"/>
        <v/>
      </c>
      <c r="BZ183" s="46" t="str">
        <f t="shared" si="935"/>
        <v/>
      </c>
      <c r="CA183" s="46" t="str">
        <f t="shared" si="936"/>
        <v xml:space="preserve"> </v>
      </c>
      <c r="CB183" s="45"/>
      <c r="CC183" s="19" t="str">
        <f t="shared" si="937"/>
        <v xml:space="preserve">       zero euro  </v>
      </c>
      <c r="CD183" s="47" t="e">
        <f>#REF!*H183</f>
        <v>#REF!</v>
      </c>
    </row>
    <row r="184" spans="1:82" ht="11.25" x14ac:dyDescent="0.2">
      <c r="A184" s="23" t="s">
        <v>337</v>
      </c>
      <c r="B184" s="72">
        <v>2</v>
      </c>
      <c r="C184" s="39">
        <v>2</v>
      </c>
      <c r="D184" s="39">
        <v>6</v>
      </c>
      <c r="E184" s="49">
        <f>IF(G184="","",MAX(E$9:E183)+1)</f>
        <v>139</v>
      </c>
      <c r="F184" s="76" t="s">
        <v>143</v>
      </c>
      <c r="G184" s="75" t="s">
        <v>28</v>
      </c>
      <c r="H184" s="43">
        <v>0</v>
      </c>
      <c r="I184" s="44" t="str">
        <f t="shared" si="879"/>
        <v xml:space="preserve"> 0,00</v>
      </c>
      <c r="J184" s="44" t="str">
        <f t="shared" si="880"/>
        <v>0</v>
      </c>
      <c r="K184" s="44" t="str">
        <f t="shared" si="881"/>
        <v>0</v>
      </c>
      <c r="L184" s="44" t="str">
        <f t="shared" si="882"/>
        <v>0</v>
      </c>
      <c r="M184" s="44" t="str">
        <f t="shared" si="883"/>
        <v>0</v>
      </c>
      <c r="N184" s="44" t="str">
        <f t="shared" si="884"/>
        <v>0</v>
      </c>
      <c r="O184" s="44" t="str">
        <f t="shared" si="885"/>
        <v>0</v>
      </c>
      <c r="P184" s="44" t="str">
        <f t="shared" si="886"/>
        <v>0</v>
      </c>
      <c r="Q184" s="44" t="str">
        <f t="shared" si="887"/>
        <v>0</v>
      </c>
      <c r="R184" s="44" t="str">
        <f t="shared" si="888"/>
        <v>0</v>
      </c>
      <c r="S184" s="44" t="s">
        <v>12</v>
      </c>
      <c r="T184" s="44" t="str">
        <f t="shared" si="889"/>
        <v>0</v>
      </c>
      <c r="U184" s="44" t="str">
        <f t="shared" si="890"/>
        <v>0</v>
      </c>
      <c r="V184" s="45"/>
      <c r="W184" s="46" t="str">
        <f t="shared" si="891"/>
        <v/>
      </c>
      <c r="X184" s="46" t="str">
        <f t="shared" si="892"/>
        <v/>
      </c>
      <c r="Y184" s="46" t="str">
        <f t="shared" si="893"/>
        <v/>
      </c>
      <c r="Z184" s="45"/>
      <c r="AA184" s="46" t="str">
        <f t="shared" si="894"/>
        <v/>
      </c>
      <c r="AB184" s="46" t="str">
        <f t="shared" si="895"/>
        <v/>
      </c>
      <c r="AC184" s="46" t="str">
        <f t="shared" si="896"/>
        <v xml:space="preserve"> </v>
      </c>
      <c r="AD184" s="45"/>
      <c r="AE184" s="46">
        <f t="shared" si="897"/>
        <v>0</v>
      </c>
      <c r="AF184" s="46" t="str">
        <f t="shared" si="898"/>
        <v/>
      </c>
      <c r="AG184" s="46" t="str">
        <f t="shared" si="899"/>
        <v/>
      </c>
      <c r="AH184" s="46" t="str">
        <f t="shared" si="900"/>
        <v/>
      </c>
      <c r="AI184" s="46" t="str">
        <f t="shared" si="901"/>
        <v/>
      </c>
      <c r="AJ184" s="46" t="str">
        <f t="shared" si="902"/>
        <v xml:space="preserve"> </v>
      </c>
      <c r="AK184" s="45"/>
      <c r="AL184" s="46" t="str">
        <f t="shared" si="903"/>
        <v/>
      </c>
      <c r="AM184" s="46" t="str">
        <f t="shared" si="904"/>
        <v/>
      </c>
      <c r="AN184" s="46" t="str">
        <f t="shared" si="905"/>
        <v xml:space="preserve"> </v>
      </c>
      <c r="AO184" s="45"/>
      <c r="AP184" s="46" t="str">
        <f t="shared" si="906"/>
        <v/>
      </c>
      <c r="AQ184" s="46" t="str">
        <f t="shared" si="907"/>
        <v/>
      </c>
      <c r="AR184" s="46" t="str">
        <f t="shared" si="908"/>
        <v xml:space="preserve"> </v>
      </c>
      <c r="AS184" s="45"/>
      <c r="AT184" s="46">
        <f t="shared" si="909"/>
        <v>0</v>
      </c>
      <c r="AU184" s="46" t="str">
        <f t="shared" si="910"/>
        <v/>
      </c>
      <c r="AV184" s="46" t="str">
        <f t="shared" si="911"/>
        <v/>
      </c>
      <c r="AW184" s="46" t="str">
        <f t="shared" si="912"/>
        <v/>
      </c>
      <c r="AX184" s="46" t="str">
        <f t="shared" si="913"/>
        <v/>
      </c>
      <c r="AY184" s="46" t="str">
        <f t="shared" si="914"/>
        <v xml:space="preserve"> </v>
      </c>
      <c r="AZ184" s="45"/>
      <c r="BA184" s="46" t="str">
        <f t="shared" si="915"/>
        <v/>
      </c>
      <c r="BB184" s="46" t="str">
        <f t="shared" si="916"/>
        <v/>
      </c>
      <c r="BC184" s="46" t="str">
        <f t="shared" si="917"/>
        <v xml:space="preserve"> </v>
      </c>
      <c r="BD184" s="45"/>
      <c r="BE184" s="46" t="str">
        <f t="shared" si="918"/>
        <v/>
      </c>
      <c r="BF184" s="46" t="str">
        <f t="shared" si="919"/>
        <v/>
      </c>
      <c r="BG184" s="46" t="str">
        <f t="shared" si="920"/>
        <v xml:space="preserve"> </v>
      </c>
      <c r="BH184" s="45"/>
      <c r="BI184" s="46">
        <f t="shared" si="921"/>
        <v>0</v>
      </c>
      <c r="BJ184" s="46" t="str">
        <f t="shared" si="922"/>
        <v/>
      </c>
      <c r="BK184" s="46" t="str">
        <f t="shared" si="923"/>
        <v/>
      </c>
      <c r="BL184" s="46" t="str">
        <f t="shared" si="924"/>
        <v/>
      </c>
      <c r="BM184" s="46" t="str">
        <f t="shared" si="925"/>
        <v/>
      </c>
      <c r="BN184" s="46" t="str">
        <f t="shared" si="926"/>
        <v>zero euro</v>
      </c>
      <c r="BO184" s="45"/>
      <c r="BP184" s="46" t="str">
        <f t="shared" si="927"/>
        <v/>
      </c>
      <c r="BQ184" s="45"/>
      <c r="BR184" s="46" t="str">
        <f t="shared" si="928"/>
        <v/>
      </c>
      <c r="BS184" s="46" t="str">
        <f t="shared" si="929"/>
        <v/>
      </c>
      <c r="BT184" s="46" t="str">
        <f t="shared" si="930"/>
        <v xml:space="preserve"> </v>
      </c>
      <c r="BU184" s="45"/>
      <c r="BV184" s="46">
        <f t="shared" si="931"/>
        <v>0</v>
      </c>
      <c r="BW184" s="46" t="str">
        <f t="shared" si="932"/>
        <v/>
      </c>
      <c r="BX184" s="46" t="str">
        <f t="shared" si="933"/>
        <v/>
      </c>
      <c r="BY184" s="46" t="str">
        <f t="shared" si="934"/>
        <v/>
      </c>
      <c r="BZ184" s="46" t="str">
        <f t="shared" si="935"/>
        <v/>
      </c>
      <c r="CA184" s="46" t="str">
        <f t="shared" si="936"/>
        <v xml:space="preserve"> </v>
      </c>
      <c r="CB184" s="45"/>
      <c r="CC184" s="19" t="str">
        <f t="shared" si="937"/>
        <v xml:space="preserve">       zero euro  </v>
      </c>
      <c r="CD184" s="47" t="e">
        <f>#REF!*H184</f>
        <v>#REF!</v>
      </c>
    </row>
    <row r="185" spans="1:82" ht="22.5" x14ac:dyDescent="0.2">
      <c r="A185" s="23" t="s">
        <v>337</v>
      </c>
      <c r="B185" s="72">
        <v>2</v>
      </c>
      <c r="C185" s="39">
        <v>2</v>
      </c>
      <c r="D185" s="39">
        <v>6</v>
      </c>
      <c r="E185" s="49">
        <f>IF(G185="","",MAX(E$9:E184)+1)</f>
        <v>140</v>
      </c>
      <c r="F185" s="76" t="s">
        <v>144</v>
      </c>
      <c r="G185" s="75" t="s">
        <v>28</v>
      </c>
      <c r="H185" s="43">
        <v>0</v>
      </c>
      <c r="I185" s="44" t="str">
        <f t="shared" si="879"/>
        <v xml:space="preserve"> 0,00</v>
      </c>
      <c r="J185" s="44" t="str">
        <f t="shared" si="880"/>
        <v>0</v>
      </c>
      <c r="K185" s="44" t="str">
        <f t="shared" si="881"/>
        <v>0</v>
      </c>
      <c r="L185" s="44" t="str">
        <f t="shared" si="882"/>
        <v>0</v>
      </c>
      <c r="M185" s="44" t="str">
        <f t="shared" si="883"/>
        <v>0</v>
      </c>
      <c r="N185" s="44" t="str">
        <f t="shared" si="884"/>
        <v>0</v>
      </c>
      <c r="O185" s="44" t="str">
        <f t="shared" si="885"/>
        <v>0</v>
      </c>
      <c r="P185" s="44" t="str">
        <f t="shared" si="886"/>
        <v>0</v>
      </c>
      <c r="Q185" s="44" t="str">
        <f t="shared" si="887"/>
        <v>0</v>
      </c>
      <c r="R185" s="44" t="str">
        <f t="shared" si="888"/>
        <v>0</v>
      </c>
      <c r="S185" s="44" t="s">
        <v>12</v>
      </c>
      <c r="T185" s="44" t="str">
        <f t="shared" si="889"/>
        <v>0</v>
      </c>
      <c r="U185" s="44" t="str">
        <f t="shared" si="890"/>
        <v>0</v>
      </c>
      <c r="V185" s="45"/>
      <c r="W185" s="46" t="str">
        <f t="shared" si="891"/>
        <v/>
      </c>
      <c r="X185" s="46" t="str">
        <f t="shared" si="892"/>
        <v/>
      </c>
      <c r="Y185" s="46" t="str">
        <f t="shared" si="893"/>
        <v/>
      </c>
      <c r="Z185" s="45"/>
      <c r="AA185" s="46" t="str">
        <f t="shared" si="894"/>
        <v/>
      </c>
      <c r="AB185" s="46" t="str">
        <f t="shared" si="895"/>
        <v/>
      </c>
      <c r="AC185" s="46" t="str">
        <f t="shared" si="896"/>
        <v xml:space="preserve"> </v>
      </c>
      <c r="AD185" s="45"/>
      <c r="AE185" s="46">
        <f t="shared" si="897"/>
        <v>0</v>
      </c>
      <c r="AF185" s="46" t="str">
        <f t="shared" si="898"/>
        <v/>
      </c>
      <c r="AG185" s="46" t="str">
        <f t="shared" si="899"/>
        <v/>
      </c>
      <c r="AH185" s="46" t="str">
        <f t="shared" si="900"/>
        <v/>
      </c>
      <c r="AI185" s="46" t="str">
        <f t="shared" si="901"/>
        <v/>
      </c>
      <c r="AJ185" s="46" t="str">
        <f t="shared" si="902"/>
        <v xml:space="preserve"> </v>
      </c>
      <c r="AK185" s="45"/>
      <c r="AL185" s="46" t="str">
        <f t="shared" si="903"/>
        <v/>
      </c>
      <c r="AM185" s="46" t="str">
        <f t="shared" si="904"/>
        <v/>
      </c>
      <c r="AN185" s="46" t="str">
        <f t="shared" si="905"/>
        <v xml:space="preserve"> </v>
      </c>
      <c r="AO185" s="45"/>
      <c r="AP185" s="46" t="str">
        <f t="shared" si="906"/>
        <v/>
      </c>
      <c r="AQ185" s="46" t="str">
        <f t="shared" si="907"/>
        <v/>
      </c>
      <c r="AR185" s="46" t="str">
        <f t="shared" si="908"/>
        <v xml:space="preserve"> </v>
      </c>
      <c r="AS185" s="45"/>
      <c r="AT185" s="46">
        <f t="shared" si="909"/>
        <v>0</v>
      </c>
      <c r="AU185" s="46" t="str">
        <f t="shared" si="910"/>
        <v/>
      </c>
      <c r="AV185" s="46" t="str">
        <f t="shared" si="911"/>
        <v/>
      </c>
      <c r="AW185" s="46" t="str">
        <f t="shared" si="912"/>
        <v/>
      </c>
      <c r="AX185" s="46" t="str">
        <f t="shared" si="913"/>
        <v/>
      </c>
      <c r="AY185" s="46" t="str">
        <f t="shared" si="914"/>
        <v xml:space="preserve"> </v>
      </c>
      <c r="AZ185" s="45"/>
      <c r="BA185" s="46" t="str">
        <f t="shared" si="915"/>
        <v/>
      </c>
      <c r="BB185" s="46" t="str">
        <f t="shared" si="916"/>
        <v/>
      </c>
      <c r="BC185" s="46" t="str">
        <f t="shared" si="917"/>
        <v xml:space="preserve"> </v>
      </c>
      <c r="BD185" s="45"/>
      <c r="BE185" s="46" t="str">
        <f t="shared" si="918"/>
        <v/>
      </c>
      <c r="BF185" s="46" t="str">
        <f t="shared" si="919"/>
        <v/>
      </c>
      <c r="BG185" s="46" t="str">
        <f t="shared" si="920"/>
        <v xml:space="preserve"> </v>
      </c>
      <c r="BH185" s="45"/>
      <c r="BI185" s="46">
        <f t="shared" si="921"/>
        <v>0</v>
      </c>
      <c r="BJ185" s="46" t="str">
        <f t="shared" si="922"/>
        <v/>
      </c>
      <c r="BK185" s="46" t="str">
        <f t="shared" si="923"/>
        <v/>
      </c>
      <c r="BL185" s="46" t="str">
        <f t="shared" si="924"/>
        <v/>
      </c>
      <c r="BM185" s="46" t="str">
        <f t="shared" si="925"/>
        <v/>
      </c>
      <c r="BN185" s="46" t="str">
        <f t="shared" si="926"/>
        <v>zero euro</v>
      </c>
      <c r="BO185" s="45"/>
      <c r="BP185" s="46" t="str">
        <f t="shared" si="927"/>
        <v/>
      </c>
      <c r="BQ185" s="45"/>
      <c r="BR185" s="46" t="str">
        <f t="shared" si="928"/>
        <v/>
      </c>
      <c r="BS185" s="46" t="str">
        <f t="shared" si="929"/>
        <v/>
      </c>
      <c r="BT185" s="46" t="str">
        <f t="shared" si="930"/>
        <v xml:space="preserve"> </v>
      </c>
      <c r="BU185" s="45"/>
      <c r="BV185" s="46">
        <f t="shared" si="931"/>
        <v>0</v>
      </c>
      <c r="BW185" s="46" t="str">
        <f t="shared" si="932"/>
        <v/>
      </c>
      <c r="BX185" s="46" t="str">
        <f t="shared" si="933"/>
        <v/>
      </c>
      <c r="BY185" s="46" t="str">
        <f t="shared" si="934"/>
        <v/>
      </c>
      <c r="BZ185" s="46" t="str">
        <f t="shared" si="935"/>
        <v/>
      </c>
      <c r="CA185" s="46" t="str">
        <f t="shared" si="936"/>
        <v xml:space="preserve"> </v>
      </c>
      <c r="CB185" s="45"/>
      <c r="CC185" s="19" t="str">
        <f t="shared" si="937"/>
        <v xml:space="preserve">       zero euro  </v>
      </c>
      <c r="CD185" s="47" t="e">
        <f>#REF!*H185</f>
        <v>#REF!</v>
      </c>
    </row>
    <row r="186" spans="1:82" ht="22.5" x14ac:dyDescent="0.2">
      <c r="A186" s="23" t="s">
        <v>337</v>
      </c>
      <c r="B186" s="72">
        <v>2</v>
      </c>
      <c r="C186" s="39">
        <v>2</v>
      </c>
      <c r="D186" s="39">
        <v>6</v>
      </c>
      <c r="E186" s="49">
        <f>IF(G186="","",MAX(E$9:E185)+1)</f>
        <v>141</v>
      </c>
      <c r="F186" s="76" t="s">
        <v>145</v>
      </c>
      <c r="G186" s="75" t="s">
        <v>28</v>
      </c>
      <c r="H186" s="43">
        <v>0</v>
      </c>
      <c r="I186" s="44" t="str">
        <f t="shared" si="879"/>
        <v xml:space="preserve"> 0,00</v>
      </c>
      <c r="J186" s="44" t="str">
        <f t="shared" si="880"/>
        <v>0</v>
      </c>
      <c r="K186" s="44" t="str">
        <f t="shared" si="881"/>
        <v>0</v>
      </c>
      <c r="L186" s="44" t="str">
        <f t="shared" si="882"/>
        <v>0</v>
      </c>
      <c r="M186" s="44" t="str">
        <f t="shared" si="883"/>
        <v>0</v>
      </c>
      <c r="N186" s="44" t="str">
        <f t="shared" si="884"/>
        <v>0</v>
      </c>
      <c r="O186" s="44" t="str">
        <f t="shared" si="885"/>
        <v>0</v>
      </c>
      <c r="P186" s="44" t="str">
        <f t="shared" si="886"/>
        <v>0</v>
      </c>
      <c r="Q186" s="44" t="str">
        <f t="shared" si="887"/>
        <v>0</v>
      </c>
      <c r="R186" s="44" t="str">
        <f t="shared" si="888"/>
        <v>0</v>
      </c>
      <c r="S186" s="44" t="s">
        <v>12</v>
      </c>
      <c r="T186" s="44" t="str">
        <f t="shared" si="889"/>
        <v>0</v>
      </c>
      <c r="U186" s="44" t="str">
        <f t="shared" si="890"/>
        <v>0</v>
      </c>
      <c r="V186" s="45"/>
      <c r="W186" s="46" t="str">
        <f t="shared" si="891"/>
        <v/>
      </c>
      <c r="X186" s="46" t="str">
        <f t="shared" si="892"/>
        <v/>
      </c>
      <c r="Y186" s="46" t="str">
        <f t="shared" si="893"/>
        <v/>
      </c>
      <c r="Z186" s="45"/>
      <c r="AA186" s="46" t="str">
        <f t="shared" si="894"/>
        <v/>
      </c>
      <c r="AB186" s="46" t="str">
        <f t="shared" si="895"/>
        <v/>
      </c>
      <c r="AC186" s="46" t="str">
        <f t="shared" si="896"/>
        <v xml:space="preserve"> </v>
      </c>
      <c r="AD186" s="45"/>
      <c r="AE186" s="46">
        <f t="shared" si="897"/>
        <v>0</v>
      </c>
      <c r="AF186" s="46" t="str">
        <f t="shared" si="898"/>
        <v/>
      </c>
      <c r="AG186" s="46" t="str">
        <f t="shared" si="899"/>
        <v/>
      </c>
      <c r="AH186" s="46" t="str">
        <f t="shared" si="900"/>
        <v/>
      </c>
      <c r="AI186" s="46" t="str">
        <f t="shared" si="901"/>
        <v/>
      </c>
      <c r="AJ186" s="46" t="str">
        <f t="shared" si="902"/>
        <v xml:space="preserve"> </v>
      </c>
      <c r="AK186" s="45"/>
      <c r="AL186" s="46" t="str">
        <f t="shared" si="903"/>
        <v/>
      </c>
      <c r="AM186" s="46" t="str">
        <f t="shared" si="904"/>
        <v/>
      </c>
      <c r="AN186" s="46" t="str">
        <f t="shared" si="905"/>
        <v xml:space="preserve"> </v>
      </c>
      <c r="AO186" s="45"/>
      <c r="AP186" s="46" t="str">
        <f t="shared" si="906"/>
        <v/>
      </c>
      <c r="AQ186" s="46" t="str">
        <f t="shared" si="907"/>
        <v/>
      </c>
      <c r="AR186" s="46" t="str">
        <f t="shared" si="908"/>
        <v xml:space="preserve"> </v>
      </c>
      <c r="AS186" s="45"/>
      <c r="AT186" s="46">
        <f t="shared" si="909"/>
        <v>0</v>
      </c>
      <c r="AU186" s="46" t="str">
        <f t="shared" si="910"/>
        <v/>
      </c>
      <c r="AV186" s="46" t="str">
        <f t="shared" si="911"/>
        <v/>
      </c>
      <c r="AW186" s="46" t="str">
        <f t="shared" si="912"/>
        <v/>
      </c>
      <c r="AX186" s="46" t="str">
        <f t="shared" si="913"/>
        <v/>
      </c>
      <c r="AY186" s="46" t="str">
        <f t="shared" si="914"/>
        <v xml:space="preserve"> </v>
      </c>
      <c r="AZ186" s="45"/>
      <c r="BA186" s="46" t="str">
        <f t="shared" si="915"/>
        <v/>
      </c>
      <c r="BB186" s="46" t="str">
        <f t="shared" si="916"/>
        <v/>
      </c>
      <c r="BC186" s="46" t="str">
        <f t="shared" si="917"/>
        <v xml:space="preserve"> </v>
      </c>
      <c r="BD186" s="45"/>
      <c r="BE186" s="46" t="str">
        <f t="shared" si="918"/>
        <v/>
      </c>
      <c r="BF186" s="46" t="str">
        <f t="shared" si="919"/>
        <v/>
      </c>
      <c r="BG186" s="46" t="str">
        <f t="shared" si="920"/>
        <v xml:space="preserve"> </v>
      </c>
      <c r="BH186" s="45"/>
      <c r="BI186" s="46">
        <f t="shared" si="921"/>
        <v>0</v>
      </c>
      <c r="BJ186" s="46" t="str">
        <f t="shared" si="922"/>
        <v/>
      </c>
      <c r="BK186" s="46" t="str">
        <f t="shared" si="923"/>
        <v/>
      </c>
      <c r="BL186" s="46" t="str">
        <f t="shared" si="924"/>
        <v/>
      </c>
      <c r="BM186" s="46" t="str">
        <f t="shared" si="925"/>
        <v/>
      </c>
      <c r="BN186" s="46" t="str">
        <f t="shared" si="926"/>
        <v>zero euro</v>
      </c>
      <c r="BO186" s="45"/>
      <c r="BP186" s="46" t="str">
        <f t="shared" si="927"/>
        <v/>
      </c>
      <c r="BQ186" s="45"/>
      <c r="BR186" s="46" t="str">
        <f t="shared" si="928"/>
        <v/>
      </c>
      <c r="BS186" s="46" t="str">
        <f t="shared" si="929"/>
        <v/>
      </c>
      <c r="BT186" s="46" t="str">
        <f t="shared" si="930"/>
        <v xml:space="preserve"> </v>
      </c>
      <c r="BU186" s="45"/>
      <c r="BV186" s="46">
        <f t="shared" si="931"/>
        <v>0</v>
      </c>
      <c r="BW186" s="46" t="str">
        <f t="shared" si="932"/>
        <v/>
      </c>
      <c r="BX186" s="46" t="str">
        <f t="shared" si="933"/>
        <v/>
      </c>
      <c r="BY186" s="46" t="str">
        <f t="shared" si="934"/>
        <v/>
      </c>
      <c r="BZ186" s="46" t="str">
        <f t="shared" si="935"/>
        <v/>
      </c>
      <c r="CA186" s="46" t="str">
        <f t="shared" si="936"/>
        <v xml:space="preserve"> </v>
      </c>
      <c r="CB186" s="45"/>
      <c r="CC186" s="19" t="str">
        <f t="shared" si="937"/>
        <v xml:space="preserve">       zero euro  </v>
      </c>
      <c r="CD186" s="47" t="e">
        <f>#REF!*H186</f>
        <v>#REF!</v>
      </c>
    </row>
    <row r="187" spans="1:82" ht="22.5" x14ac:dyDescent="0.2">
      <c r="A187" s="23" t="s">
        <v>337</v>
      </c>
      <c r="B187" s="72">
        <v>2</v>
      </c>
      <c r="C187" s="39">
        <v>2</v>
      </c>
      <c r="D187" s="39">
        <v>6</v>
      </c>
      <c r="E187" s="49">
        <f>IF(G187="","",MAX(E$9:E186)+1)</f>
        <v>142</v>
      </c>
      <c r="F187" s="76" t="s">
        <v>146</v>
      </c>
      <c r="G187" s="75" t="s">
        <v>28</v>
      </c>
      <c r="H187" s="43">
        <v>0</v>
      </c>
      <c r="I187" s="44" t="str">
        <f t="shared" si="879"/>
        <v xml:space="preserve"> 0,00</v>
      </c>
      <c r="J187" s="44" t="str">
        <f t="shared" si="880"/>
        <v>0</v>
      </c>
      <c r="K187" s="44" t="str">
        <f t="shared" si="881"/>
        <v>0</v>
      </c>
      <c r="L187" s="44" t="str">
        <f t="shared" si="882"/>
        <v>0</v>
      </c>
      <c r="M187" s="44" t="str">
        <f t="shared" si="883"/>
        <v>0</v>
      </c>
      <c r="N187" s="44" t="str">
        <f t="shared" si="884"/>
        <v>0</v>
      </c>
      <c r="O187" s="44" t="str">
        <f t="shared" si="885"/>
        <v>0</v>
      </c>
      <c r="P187" s="44" t="str">
        <f t="shared" si="886"/>
        <v>0</v>
      </c>
      <c r="Q187" s="44" t="str">
        <f t="shared" si="887"/>
        <v>0</v>
      </c>
      <c r="R187" s="44" t="str">
        <f t="shared" si="888"/>
        <v>0</v>
      </c>
      <c r="S187" s="44" t="s">
        <v>12</v>
      </c>
      <c r="T187" s="44" t="str">
        <f t="shared" si="889"/>
        <v>0</v>
      </c>
      <c r="U187" s="44" t="str">
        <f t="shared" si="890"/>
        <v>0</v>
      </c>
      <c r="V187" s="45"/>
      <c r="W187" s="46" t="str">
        <f t="shared" si="891"/>
        <v/>
      </c>
      <c r="X187" s="46" t="str">
        <f t="shared" si="892"/>
        <v/>
      </c>
      <c r="Y187" s="46" t="str">
        <f t="shared" si="893"/>
        <v/>
      </c>
      <c r="Z187" s="45"/>
      <c r="AA187" s="46" t="str">
        <f t="shared" si="894"/>
        <v/>
      </c>
      <c r="AB187" s="46" t="str">
        <f t="shared" si="895"/>
        <v/>
      </c>
      <c r="AC187" s="46" t="str">
        <f t="shared" si="896"/>
        <v xml:space="preserve"> </v>
      </c>
      <c r="AD187" s="45"/>
      <c r="AE187" s="46">
        <f t="shared" si="897"/>
        <v>0</v>
      </c>
      <c r="AF187" s="46" t="str">
        <f t="shared" si="898"/>
        <v/>
      </c>
      <c r="AG187" s="46" t="str">
        <f t="shared" si="899"/>
        <v/>
      </c>
      <c r="AH187" s="46" t="str">
        <f t="shared" si="900"/>
        <v/>
      </c>
      <c r="AI187" s="46" t="str">
        <f t="shared" si="901"/>
        <v/>
      </c>
      <c r="AJ187" s="46" t="str">
        <f t="shared" si="902"/>
        <v xml:space="preserve"> </v>
      </c>
      <c r="AK187" s="45"/>
      <c r="AL187" s="46" t="str">
        <f t="shared" si="903"/>
        <v/>
      </c>
      <c r="AM187" s="46" t="str">
        <f t="shared" si="904"/>
        <v/>
      </c>
      <c r="AN187" s="46" t="str">
        <f t="shared" si="905"/>
        <v xml:space="preserve"> </v>
      </c>
      <c r="AO187" s="45"/>
      <c r="AP187" s="46" t="str">
        <f t="shared" si="906"/>
        <v/>
      </c>
      <c r="AQ187" s="46" t="str">
        <f t="shared" si="907"/>
        <v/>
      </c>
      <c r="AR187" s="46" t="str">
        <f t="shared" si="908"/>
        <v xml:space="preserve"> </v>
      </c>
      <c r="AS187" s="45"/>
      <c r="AT187" s="46">
        <f t="shared" si="909"/>
        <v>0</v>
      </c>
      <c r="AU187" s="46" t="str">
        <f t="shared" si="910"/>
        <v/>
      </c>
      <c r="AV187" s="46" t="str">
        <f t="shared" si="911"/>
        <v/>
      </c>
      <c r="AW187" s="46" t="str">
        <f t="shared" si="912"/>
        <v/>
      </c>
      <c r="AX187" s="46" t="str">
        <f t="shared" si="913"/>
        <v/>
      </c>
      <c r="AY187" s="46" t="str">
        <f t="shared" si="914"/>
        <v xml:space="preserve"> </v>
      </c>
      <c r="AZ187" s="45"/>
      <c r="BA187" s="46" t="str">
        <f t="shared" si="915"/>
        <v/>
      </c>
      <c r="BB187" s="46" t="str">
        <f t="shared" si="916"/>
        <v/>
      </c>
      <c r="BC187" s="46" t="str">
        <f t="shared" si="917"/>
        <v xml:space="preserve"> </v>
      </c>
      <c r="BD187" s="45"/>
      <c r="BE187" s="46" t="str">
        <f t="shared" si="918"/>
        <v/>
      </c>
      <c r="BF187" s="46" t="str">
        <f t="shared" si="919"/>
        <v/>
      </c>
      <c r="BG187" s="46" t="str">
        <f t="shared" si="920"/>
        <v xml:space="preserve"> </v>
      </c>
      <c r="BH187" s="45"/>
      <c r="BI187" s="46">
        <f t="shared" si="921"/>
        <v>0</v>
      </c>
      <c r="BJ187" s="46" t="str">
        <f t="shared" si="922"/>
        <v/>
      </c>
      <c r="BK187" s="46" t="str">
        <f t="shared" si="923"/>
        <v/>
      </c>
      <c r="BL187" s="46" t="str">
        <f t="shared" si="924"/>
        <v/>
      </c>
      <c r="BM187" s="46" t="str">
        <f t="shared" si="925"/>
        <v/>
      </c>
      <c r="BN187" s="46" t="str">
        <f t="shared" si="926"/>
        <v>zero euro</v>
      </c>
      <c r="BO187" s="45"/>
      <c r="BP187" s="46" t="str">
        <f t="shared" si="927"/>
        <v/>
      </c>
      <c r="BQ187" s="45"/>
      <c r="BR187" s="46" t="str">
        <f t="shared" si="928"/>
        <v/>
      </c>
      <c r="BS187" s="46" t="str">
        <f t="shared" si="929"/>
        <v/>
      </c>
      <c r="BT187" s="46" t="str">
        <f t="shared" si="930"/>
        <v xml:space="preserve"> </v>
      </c>
      <c r="BU187" s="45"/>
      <c r="BV187" s="46">
        <f t="shared" si="931"/>
        <v>0</v>
      </c>
      <c r="BW187" s="46" t="str">
        <f t="shared" si="932"/>
        <v/>
      </c>
      <c r="BX187" s="46" t="str">
        <f t="shared" si="933"/>
        <v/>
      </c>
      <c r="BY187" s="46" t="str">
        <f t="shared" si="934"/>
        <v/>
      </c>
      <c r="BZ187" s="46" t="str">
        <f t="shared" si="935"/>
        <v/>
      </c>
      <c r="CA187" s="46" t="str">
        <f t="shared" si="936"/>
        <v xml:space="preserve"> </v>
      </c>
      <c r="CB187" s="45"/>
      <c r="CC187" s="19" t="str">
        <f t="shared" si="937"/>
        <v xml:space="preserve">       zero euro  </v>
      </c>
      <c r="CD187" s="47" t="e">
        <f>#REF!*H187</f>
        <v>#REF!</v>
      </c>
    </row>
    <row r="188" spans="1:82" ht="22.5" x14ac:dyDescent="0.2">
      <c r="A188" s="23" t="s">
        <v>337</v>
      </c>
      <c r="B188" s="72">
        <v>2</v>
      </c>
      <c r="C188" s="39">
        <v>2</v>
      </c>
      <c r="D188" s="39">
        <v>6</v>
      </c>
      <c r="E188" s="49">
        <f>IF(G188="","",MAX(E$9:E187)+1)</f>
        <v>143</v>
      </c>
      <c r="F188" s="76" t="s">
        <v>147</v>
      </c>
      <c r="G188" s="75" t="s">
        <v>28</v>
      </c>
      <c r="H188" s="43">
        <v>0</v>
      </c>
      <c r="I188" s="44" t="str">
        <f t="shared" si="879"/>
        <v xml:space="preserve"> 0,00</v>
      </c>
      <c r="J188" s="44" t="str">
        <f t="shared" si="880"/>
        <v>0</v>
      </c>
      <c r="K188" s="44" t="str">
        <f t="shared" si="881"/>
        <v>0</v>
      </c>
      <c r="L188" s="44" t="str">
        <f t="shared" si="882"/>
        <v>0</v>
      </c>
      <c r="M188" s="44" t="str">
        <f t="shared" si="883"/>
        <v>0</v>
      </c>
      <c r="N188" s="44" t="str">
        <f t="shared" si="884"/>
        <v>0</v>
      </c>
      <c r="O188" s="44" t="str">
        <f t="shared" si="885"/>
        <v>0</v>
      </c>
      <c r="P188" s="44" t="str">
        <f t="shared" si="886"/>
        <v>0</v>
      </c>
      <c r="Q188" s="44" t="str">
        <f t="shared" si="887"/>
        <v>0</v>
      </c>
      <c r="R188" s="44" t="str">
        <f t="shared" si="888"/>
        <v>0</v>
      </c>
      <c r="S188" s="44" t="s">
        <v>12</v>
      </c>
      <c r="T188" s="44" t="str">
        <f t="shared" si="889"/>
        <v>0</v>
      </c>
      <c r="U188" s="44" t="str">
        <f t="shared" si="890"/>
        <v>0</v>
      </c>
      <c r="V188" s="45"/>
      <c r="W188" s="46" t="str">
        <f t="shared" si="891"/>
        <v/>
      </c>
      <c r="X188" s="46" t="str">
        <f t="shared" si="892"/>
        <v/>
      </c>
      <c r="Y188" s="46" t="str">
        <f t="shared" si="893"/>
        <v/>
      </c>
      <c r="Z188" s="45"/>
      <c r="AA188" s="46" t="str">
        <f t="shared" si="894"/>
        <v/>
      </c>
      <c r="AB188" s="46" t="str">
        <f t="shared" si="895"/>
        <v/>
      </c>
      <c r="AC188" s="46" t="str">
        <f t="shared" si="896"/>
        <v xml:space="preserve"> </v>
      </c>
      <c r="AD188" s="45"/>
      <c r="AE188" s="46">
        <f t="shared" si="897"/>
        <v>0</v>
      </c>
      <c r="AF188" s="46" t="str">
        <f t="shared" si="898"/>
        <v/>
      </c>
      <c r="AG188" s="46" t="str">
        <f t="shared" si="899"/>
        <v/>
      </c>
      <c r="AH188" s="46" t="str">
        <f t="shared" si="900"/>
        <v/>
      </c>
      <c r="AI188" s="46" t="str">
        <f t="shared" si="901"/>
        <v/>
      </c>
      <c r="AJ188" s="46" t="str">
        <f t="shared" si="902"/>
        <v xml:space="preserve"> </v>
      </c>
      <c r="AK188" s="45"/>
      <c r="AL188" s="46" t="str">
        <f t="shared" si="903"/>
        <v/>
      </c>
      <c r="AM188" s="46" t="str">
        <f t="shared" si="904"/>
        <v/>
      </c>
      <c r="AN188" s="46" t="str">
        <f t="shared" si="905"/>
        <v xml:space="preserve"> </v>
      </c>
      <c r="AO188" s="45"/>
      <c r="AP188" s="46" t="str">
        <f t="shared" si="906"/>
        <v/>
      </c>
      <c r="AQ188" s="46" t="str">
        <f t="shared" si="907"/>
        <v/>
      </c>
      <c r="AR188" s="46" t="str">
        <f t="shared" si="908"/>
        <v xml:space="preserve"> </v>
      </c>
      <c r="AS188" s="45"/>
      <c r="AT188" s="46">
        <f t="shared" si="909"/>
        <v>0</v>
      </c>
      <c r="AU188" s="46" t="str">
        <f t="shared" si="910"/>
        <v/>
      </c>
      <c r="AV188" s="46" t="str">
        <f t="shared" si="911"/>
        <v/>
      </c>
      <c r="AW188" s="46" t="str">
        <f t="shared" si="912"/>
        <v/>
      </c>
      <c r="AX188" s="46" t="str">
        <f t="shared" si="913"/>
        <v/>
      </c>
      <c r="AY188" s="46" t="str">
        <f t="shared" si="914"/>
        <v xml:space="preserve"> </v>
      </c>
      <c r="AZ188" s="45"/>
      <c r="BA188" s="46" t="str">
        <f t="shared" si="915"/>
        <v/>
      </c>
      <c r="BB188" s="46" t="str">
        <f t="shared" si="916"/>
        <v/>
      </c>
      <c r="BC188" s="46" t="str">
        <f t="shared" si="917"/>
        <v xml:space="preserve"> </v>
      </c>
      <c r="BD188" s="45"/>
      <c r="BE188" s="46" t="str">
        <f t="shared" si="918"/>
        <v/>
      </c>
      <c r="BF188" s="46" t="str">
        <f t="shared" si="919"/>
        <v/>
      </c>
      <c r="BG188" s="46" t="str">
        <f t="shared" si="920"/>
        <v xml:space="preserve"> </v>
      </c>
      <c r="BH188" s="45"/>
      <c r="BI188" s="46">
        <f t="shared" si="921"/>
        <v>0</v>
      </c>
      <c r="BJ188" s="46" t="str">
        <f t="shared" si="922"/>
        <v/>
      </c>
      <c r="BK188" s="46" t="str">
        <f t="shared" si="923"/>
        <v/>
      </c>
      <c r="BL188" s="46" t="str">
        <f t="shared" si="924"/>
        <v/>
      </c>
      <c r="BM188" s="46" t="str">
        <f t="shared" si="925"/>
        <v/>
      </c>
      <c r="BN188" s="46" t="str">
        <f t="shared" si="926"/>
        <v>zero euro</v>
      </c>
      <c r="BO188" s="45"/>
      <c r="BP188" s="46" t="str">
        <f t="shared" si="927"/>
        <v/>
      </c>
      <c r="BQ188" s="45"/>
      <c r="BR188" s="46" t="str">
        <f t="shared" si="928"/>
        <v/>
      </c>
      <c r="BS188" s="46" t="str">
        <f t="shared" si="929"/>
        <v/>
      </c>
      <c r="BT188" s="46" t="str">
        <f t="shared" si="930"/>
        <v xml:space="preserve"> </v>
      </c>
      <c r="BU188" s="45"/>
      <c r="BV188" s="46">
        <f t="shared" si="931"/>
        <v>0</v>
      </c>
      <c r="BW188" s="46" t="str">
        <f t="shared" si="932"/>
        <v/>
      </c>
      <c r="BX188" s="46" t="str">
        <f t="shared" si="933"/>
        <v/>
      </c>
      <c r="BY188" s="46" t="str">
        <f t="shared" si="934"/>
        <v/>
      </c>
      <c r="BZ188" s="46" t="str">
        <f t="shared" si="935"/>
        <v/>
      </c>
      <c r="CA188" s="46" t="str">
        <f t="shared" si="936"/>
        <v xml:space="preserve"> </v>
      </c>
      <c r="CB188" s="45"/>
      <c r="CC188" s="19" t="str">
        <f t="shared" si="937"/>
        <v xml:space="preserve">       zero euro  </v>
      </c>
      <c r="CD188" s="47" t="e">
        <f>#REF!*H188</f>
        <v>#REF!</v>
      </c>
    </row>
    <row r="189" spans="1:82" ht="22.5" x14ac:dyDescent="0.2">
      <c r="A189" s="23" t="s">
        <v>337</v>
      </c>
      <c r="B189" s="72">
        <v>2</v>
      </c>
      <c r="C189" s="39">
        <v>2</v>
      </c>
      <c r="D189" s="39">
        <v>6</v>
      </c>
      <c r="E189" s="49">
        <f>IF(G189="","",MAX(E$9:E188)+1)</f>
        <v>144</v>
      </c>
      <c r="F189" s="76" t="s">
        <v>148</v>
      </c>
      <c r="G189" s="75" t="s">
        <v>28</v>
      </c>
      <c r="H189" s="43">
        <v>0</v>
      </c>
      <c r="I189" s="44" t="str">
        <f t="shared" si="879"/>
        <v xml:space="preserve"> 0,00</v>
      </c>
      <c r="J189" s="44" t="str">
        <f t="shared" si="880"/>
        <v>0</v>
      </c>
      <c r="K189" s="44" t="str">
        <f t="shared" si="881"/>
        <v>0</v>
      </c>
      <c r="L189" s="44" t="str">
        <f t="shared" si="882"/>
        <v>0</v>
      </c>
      <c r="M189" s="44" t="str">
        <f t="shared" si="883"/>
        <v>0</v>
      </c>
      <c r="N189" s="44" t="str">
        <f t="shared" si="884"/>
        <v>0</v>
      </c>
      <c r="O189" s="44" t="str">
        <f t="shared" si="885"/>
        <v>0</v>
      </c>
      <c r="P189" s="44" t="str">
        <f t="shared" si="886"/>
        <v>0</v>
      </c>
      <c r="Q189" s="44" t="str">
        <f t="shared" si="887"/>
        <v>0</v>
      </c>
      <c r="R189" s="44" t="str">
        <f t="shared" si="888"/>
        <v>0</v>
      </c>
      <c r="S189" s="44" t="s">
        <v>12</v>
      </c>
      <c r="T189" s="44" t="str">
        <f t="shared" si="889"/>
        <v>0</v>
      </c>
      <c r="U189" s="44" t="str">
        <f t="shared" si="890"/>
        <v>0</v>
      </c>
      <c r="V189" s="45"/>
      <c r="W189" s="46" t="str">
        <f t="shared" si="891"/>
        <v/>
      </c>
      <c r="X189" s="46" t="str">
        <f t="shared" si="892"/>
        <v/>
      </c>
      <c r="Y189" s="46" t="str">
        <f t="shared" si="893"/>
        <v/>
      </c>
      <c r="Z189" s="45"/>
      <c r="AA189" s="46" t="str">
        <f t="shared" si="894"/>
        <v/>
      </c>
      <c r="AB189" s="46" t="str">
        <f t="shared" si="895"/>
        <v/>
      </c>
      <c r="AC189" s="46" t="str">
        <f t="shared" si="896"/>
        <v xml:space="preserve"> </v>
      </c>
      <c r="AD189" s="45"/>
      <c r="AE189" s="46">
        <f t="shared" si="897"/>
        <v>0</v>
      </c>
      <c r="AF189" s="46" t="str">
        <f t="shared" si="898"/>
        <v/>
      </c>
      <c r="AG189" s="46" t="str">
        <f t="shared" si="899"/>
        <v/>
      </c>
      <c r="AH189" s="46" t="str">
        <f t="shared" si="900"/>
        <v/>
      </c>
      <c r="AI189" s="46" t="str">
        <f t="shared" si="901"/>
        <v/>
      </c>
      <c r="AJ189" s="46" t="str">
        <f t="shared" si="902"/>
        <v xml:space="preserve"> </v>
      </c>
      <c r="AK189" s="45"/>
      <c r="AL189" s="46" t="str">
        <f t="shared" si="903"/>
        <v/>
      </c>
      <c r="AM189" s="46" t="str">
        <f t="shared" si="904"/>
        <v/>
      </c>
      <c r="AN189" s="46" t="str">
        <f t="shared" si="905"/>
        <v xml:space="preserve"> </v>
      </c>
      <c r="AO189" s="45"/>
      <c r="AP189" s="46" t="str">
        <f t="shared" si="906"/>
        <v/>
      </c>
      <c r="AQ189" s="46" t="str">
        <f t="shared" si="907"/>
        <v/>
      </c>
      <c r="AR189" s="46" t="str">
        <f t="shared" si="908"/>
        <v xml:space="preserve"> </v>
      </c>
      <c r="AS189" s="45"/>
      <c r="AT189" s="46">
        <f t="shared" si="909"/>
        <v>0</v>
      </c>
      <c r="AU189" s="46" t="str">
        <f t="shared" si="910"/>
        <v/>
      </c>
      <c r="AV189" s="46" t="str">
        <f t="shared" si="911"/>
        <v/>
      </c>
      <c r="AW189" s="46" t="str">
        <f t="shared" si="912"/>
        <v/>
      </c>
      <c r="AX189" s="46" t="str">
        <f t="shared" si="913"/>
        <v/>
      </c>
      <c r="AY189" s="46" t="str">
        <f t="shared" si="914"/>
        <v xml:space="preserve"> </v>
      </c>
      <c r="AZ189" s="45"/>
      <c r="BA189" s="46" t="str">
        <f t="shared" si="915"/>
        <v/>
      </c>
      <c r="BB189" s="46" t="str">
        <f t="shared" si="916"/>
        <v/>
      </c>
      <c r="BC189" s="46" t="str">
        <f t="shared" si="917"/>
        <v xml:space="preserve"> </v>
      </c>
      <c r="BD189" s="45"/>
      <c r="BE189" s="46" t="str">
        <f t="shared" si="918"/>
        <v/>
      </c>
      <c r="BF189" s="46" t="str">
        <f t="shared" si="919"/>
        <v/>
      </c>
      <c r="BG189" s="46" t="str">
        <f t="shared" si="920"/>
        <v xml:space="preserve"> </v>
      </c>
      <c r="BH189" s="45"/>
      <c r="BI189" s="46">
        <f t="shared" si="921"/>
        <v>0</v>
      </c>
      <c r="BJ189" s="46" t="str">
        <f t="shared" si="922"/>
        <v/>
      </c>
      <c r="BK189" s="46" t="str">
        <f t="shared" si="923"/>
        <v/>
      </c>
      <c r="BL189" s="46" t="str">
        <f t="shared" si="924"/>
        <v/>
      </c>
      <c r="BM189" s="46" t="str">
        <f t="shared" si="925"/>
        <v/>
      </c>
      <c r="BN189" s="46" t="str">
        <f t="shared" si="926"/>
        <v>zero euro</v>
      </c>
      <c r="BO189" s="45"/>
      <c r="BP189" s="46" t="str">
        <f t="shared" si="927"/>
        <v/>
      </c>
      <c r="BQ189" s="45"/>
      <c r="BR189" s="46" t="str">
        <f t="shared" si="928"/>
        <v/>
      </c>
      <c r="BS189" s="46" t="str">
        <f t="shared" si="929"/>
        <v/>
      </c>
      <c r="BT189" s="46" t="str">
        <f t="shared" si="930"/>
        <v xml:space="preserve"> </v>
      </c>
      <c r="BU189" s="45"/>
      <c r="BV189" s="46">
        <f t="shared" si="931"/>
        <v>0</v>
      </c>
      <c r="BW189" s="46" t="str">
        <f t="shared" si="932"/>
        <v/>
      </c>
      <c r="BX189" s="46" t="str">
        <f t="shared" si="933"/>
        <v/>
      </c>
      <c r="BY189" s="46" t="str">
        <f t="shared" si="934"/>
        <v/>
      </c>
      <c r="BZ189" s="46" t="str">
        <f t="shared" si="935"/>
        <v/>
      </c>
      <c r="CA189" s="46" t="str">
        <f t="shared" si="936"/>
        <v xml:space="preserve"> </v>
      </c>
      <c r="CB189" s="45"/>
      <c r="CC189" s="19" t="str">
        <f t="shared" si="937"/>
        <v xml:space="preserve">       zero euro  </v>
      </c>
      <c r="CD189" s="47" t="e">
        <f>#REF!*H189</f>
        <v>#REF!</v>
      </c>
    </row>
    <row r="190" spans="1:82" ht="11.25" x14ac:dyDescent="0.2">
      <c r="A190" s="23" t="s">
        <v>337</v>
      </c>
      <c r="B190" s="72">
        <v>2</v>
      </c>
      <c r="C190" s="39">
        <v>2</v>
      </c>
      <c r="D190" s="39">
        <v>6</v>
      </c>
      <c r="E190" s="49">
        <f>IF(G190="","",MAX(E$9:E189)+1)</f>
        <v>145</v>
      </c>
      <c r="F190" s="76" t="s">
        <v>413</v>
      </c>
      <c r="G190" s="75" t="s">
        <v>28</v>
      </c>
      <c r="H190" s="43">
        <v>0</v>
      </c>
      <c r="I190" s="44" t="str">
        <f t="shared" si="879"/>
        <v xml:space="preserve"> 0,00</v>
      </c>
      <c r="J190" s="44" t="str">
        <f t="shared" si="880"/>
        <v>0</v>
      </c>
      <c r="K190" s="44" t="str">
        <f t="shared" si="881"/>
        <v>0</v>
      </c>
      <c r="L190" s="44" t="str">
        <f t="shared" si="882"/>
        <v>0</v>
      </c>
      <c r="M190" s="44" t="str">
        <f t="shared" si="883"/>
        <v>0</v>
      </c>
      <c r="N190" s="44" t="str">
        <f t="shared" si="884"/>
        <v>0</v>
      </c>
      <c r="O190" s="44" t="str">
        <f t="shared" si="885"/>
        <v>0</v>
      </c>
      <c r="P190" s="44" t="str">
        <f t="shared" si="886"/>
        <v>0</v>
      </c>
      <c r="Q190" s="44" t="str">
        <f t="shared" si="887"/>
        <v>0</v>
      </c>
      <c r="R190" s="44" t="str">
        <f t="shared" si="888"/>
        <v>0</v>
      </c>
      <c r="S190" s="44" t="s">
        <v>12</v>
      </c>
      <c r="T190" s="44" t="str">
        <f t="shared" si="889"/>
        <v>0</v>
      </c>
      <c r="U190" s="44" t="str">
        <f t="shared" si="890"/>
        <v>0</v>
      </c>
      <c r="V190" s="45"/>
      <c r="W190" s="46" t="str">
        <f t="shared" si="891"/>
        <v/>
      </c>
      <c r="X190" s="46" t="str">
        <f t="shared" si="892"/>
        <v/>
      </c>
      <c r="Y190" s="46" t="str">
        <f t="shared" si="893"/>
        <v/>
      </c>
      <c r="Z190" s="45"/>
      <c r="AA190" s="46" t="str">
        <f t="shared" si="894"/>
        <v/>
      </c>
      <c r="AB190" s="46" t="str">
        <f t="shared" si="895"/>
        <v/>
      </c>
      <c r="AC190" s="46" t="str">
        <f t="shared" si="896"/>
        <v xml:space="preserve"> </v>
      </c>
      <c r="AD190" s="45"/>
      <c r="AE190" s="46">
        <f t="shared" si="897"/>
        <v>0</v>
      </c>
      <c r="AF190" s="46" t="str">
        <f t="shared" si="898"/>
        <v/>
      </c>
      <c r="AG190" s="46" t="str">
        <f t="shared" si="899"/>
        <v/>
      </c>
      <c r="AH190" s="46" t="str">
        <f t="shared" si="900"/>
        <v/>
      </c>
      <c r="AI190" s="46" t="str">
        <f t="shared" si="901"/>
        <v/>
      </c>
      <c r="AJ190" s="46" t="str">
        <f t="shared" si="902"/>
        <v xml:space="preserve"> </v>
      </c>
      <c r="AK190" s="45"/>
      <c r="AL190" s="46" t="str">
        <f t="shared" si="903"/>
        <v/>
      </c>
      <c r="AM190" s="46" t="str">
        <f t="shared" si="904"/>
        <v/>
      </c>
      <c r="AN190" s="46" t="str">
        <f t="shared" si="905"/>
        <v xml:space="preserve"> </v>
      </c>
      <c r="AO190" s="45"/>
      <c r="AP190" s="46" t="str">
        <f t="shared" si="906"/>
        <v/>
      </c>
      <c r="AQ190" s="46" t="str">
        <f t="shared" si="907"/>
        <v/>
      </c>
      <c r="AR190" s="46" t="str">
        <f t="shared" si="908"/>
        <v xml:space="preserve"> </v>
      </c>
      <c r="AS190" s="45"/>
      <c r="AT190" s="46">
        <f t="shared" si="909"/>
        <v>0</v>
      </c>
      <c r="AU190" s="46" t="str">
        <f t="shared" si="910"/>
        <v/>
      </c>
      <c r="AV190" s="46" t="str">
        <f t="shared" si="911"/>
        <v/>
      </c>
      <c r="AW190" s="46" t="str">
        <f t="shared" si="912"/>
        <v/>
      </c>
      <c r="AX190" s="46" t="str">
        <f t="shared" si="913"/>
        <v/>
      </c>
      <c r="AY190" s="46" t="str">
        <f t="shared" si="914"/>
        <v xml:space="preserve"> </v>
      </c>
      <c r="AZ190" s="45"/>
      <c r="BA190" s="46" t="str">
        <f t="shared" si="915"/>
        <v/>
      </c>
      <c r="BB190" s="46" t="str">
        <f t="shared" si="916"/>
        <v/>
      </c>
      <c r="BC190" s="46" t="str">
        <f t="shared" si="917"/>
        <v xml:space="preserve"> </v>
      </c>
      <c r="BD190" s="45"/>
      <c r="BE190" s="46" t="str">
        <f t="shared" si="918"/>
        <v/>
      </c>
      <c r="BF190" s="46" t="str">
        <f t="shared" si="919"/>
        <v/>
      </c>
      <c r="BG190" s="46" t="str">
        <f t="shared" si="920"/>
        <v xml:space="preserve"> </v>
      </c>
      <c r="BH190" s="45"/>
      <c r="BI190" s="46">
        <f t="shared" si="921"/>
        <v>0</v>
      </c>
      <c r="BJ190" s="46" t="str">
        <f t="shared" si="922"/>
        <v/>
      </c>
      <c r="BK190" s="46" t="str">
        <f t="shared" si="923"/>
        <v/>
      </c>
      <c r="BL190" s="46" t="str">
        <f t="shared" si="924"/>
        <v/>
      </c>
      <c r="BM190" s="46" t="str">
        <f t="shared" si="925"/>
        <v/>
      </c>
      <c r="BN190" s="46" t="str">
        <f t="shared" si="926"/>
        <v>zero euro</v>
      </c>
      <c r="BO190" s="45"/>
      <c r="BP190" s="46" t="str">
        <f t="shared" si="927"/>
        <v/>
      </c>
      <c r="BQ190" s="45"/>
      <c r="BR190" s="46" t="str">
        <f t="shared" si="928"/>
        <v/>
      </c>
      <c r="BS190" s="46" t="str">
        <f t="shared" si="929"/>
        <v/>
      </c>
      <c r="BT190" s="46" t="str">
        <f t="shared" si="930"/>
        <v xml:space="preserve"> </v>
      </c>
      <c r="BU190" s="45"/>
      <c r="BV190" s="46">
        <f t="shared" si="931"/>
        <v>0</v>
      </c>
      <c r="BW190" s="46" t="str">
        <f t="shared" si="932"/>
        <v/>
      </c>
      <c r="BX190" s="46" t="str">
        <f t="shared" si="933"/>
        <v/>
      </c>
      <c r="BY190" s="46" t="str">
        <f t="shared" si="934"/>
        <v/>
      </c>
      <c r="BZ190" s="46" t="str">
        <f t="shared" si="935"/>
        <v/>
      </c>
      <c r="CA190" s="46" t="str">
        <f t="shared" si="936"/>
        <v xml:space="preserve"> </v>
      </c>
      <c r="CB190" s="45"/>
      <c r="CC190" s="19" t="str">
        <f t="shared" si="937"/>
        <v xml:space="preserve">       zero euro  </v>
      </c>
      <c r="CD190" s="47" t="e">
        <f>#REF!*H190</f>
        <v>#REF!</v>
      </c>
    </row>
    <row r="191" spans="1:82" ht="11.25" x14ac:dyDescent="0.2">
      <c r="A191" s="23" t="s">
        <v>337</v>
      </c>
      <c r="B191" s="72">
        <v>2</v>
      </c>
      <c r="C191" s="39">
        <v>2</v>
      </c>
      <c r="D191" s="39">
        <v>6</v>
      </c>
      <c r="E191" s="49">
        <f>IF(G191="","",MAX(E$9:E190)+1)</f>
        <v>146</v>
      </c>
      <c r="F191" s="76" t="s">
        <v>414</v>
      </c>
      <c r="G191" s="75" t="s">
        <v>28</v>
      </c>
      <c r="H191" s="43">
        <v>0</v>
      </c>
      <c r="I191" s="44" t="str">
        <f t="shared" si="879"/>
        <v xml:space="preserve"> 0,00</v>
      </c>
      <c r="J191" s="44" t="str">
        <f t="shared" si="880"/>
        <v>0</v>
      </c>
      <c r="K191" s="44" t="str">
        <f t="shared" si="881"/>
        <v>0</v>
      </c>
      <c r="L191" s="44" t="str">
        <f t="shared" si="882"/>
        <v>0</v>
      </c>
      <c r="M191" s="44" t="str">
        <f t="shared" si="883"/>
        <v>0</v>
      </c>
      <c r="N191" s="44" t="str">
        <f t="shared" si="884"/>
        <v>0</v>
      </c>
      <c r="O191" s="44" t="str">
        <f t="shared" si="885"/>
        <v>0</v>
      </c>
      <c r="P191" s="44" t="str">
        <f t="shared" si="886"/>
        <v>0</v>
      </c>
      <c r="Q191" s="44" t="str">
        <f t="shared" si="887"/>
        <v>0</v>
      </c>
      <c r="R191" s="44" t="str">
        <f t="shared" si="888"/>
        <v>0</v>
      </c>
      <c r="S191" s="44" t="s">
        <v>12</v>
      </c>
      <c r="T191" s="44" t="str">
        <f t="shared" si="889"/>
        <v>0</v>
      </c>
      <c r="U191" s="44" t="str">
        <f t="shared" si="890"/>
        <v>0</v>
      </c>
      <c r="V191" s="45"/>
      <c r="W191" s="46" t="str">
        <f t="shared" si="891"/>
        <v/>
      </c>
      <c r="X191" s="46" t="str">
        <f t="shared" si="892"/>
        <v/>
      </c>
      <c r="Y191" s="46" t="str">
        <f t="shared" si="893"/>
        <v/>
      </c>
      <c r="Z191" s="45"/>
      <c r="AA191" s="46" t="str">
        <f t="shared" si="894"/>
        <v/>
      </c>
      <c r="AB191" s="46" t="str">
        <f t="shared" si="895"/>
        <v/>
      </c>
      <c r="AC191" s="46" t="str">
        <f t="shared" si="896"/>
        <v xml:space="preserve"> </v>
      </c>
      <c r="AD191" s="45"/>
      <c r="AE191" s="46">
        <f t="shared" si="897"/>
        <v>0</v>
      </c>
      <c r="AF191" s="46" t="str">
        <f t="shared" si="898"/>
        <v/>
      </c>
      <c r="AG191" s="46" t="str">
        <f t="shared" si="899"/>
        <v/>
      </c>
      <c r="AH191" s="46" t="str">
        <f t="shared" si="900"/>
        <v/>
      </c>
      <c r="AI191" s="46" t="str">
        <f t="shared" si="901"/>
        <v/>
      </c>
      <c r="AJ191" s="46" t="str">
        <f t="shared" si="902"/>
        <v xml:space="preserve"> </v>
      </c>
      <c r="AK191" s="45"/>
      <c r="AL191" s="46" t="str">
        <f t="shared" si="903"/>
        <v/>
      </c>
      <c r="AM191" s="46" t="str">
        <f t="shared" si="904"/>
        <v/>
      </c>
      <c r="AN191" s="46" t="str">
        <f t="shared" si="905"/>
        <v xml:space="preserve"> </v>
      </c>
      <c r="AO191" s="45"/>
      <c r="AP191" s="46" t="str">
        <f t="shared" si="906"/>
        <v/>
      </c>
      <c r="AQ191" s="46" t="str">
        <f t="shared" si="907"/>
        <v/>
      </c>
      <c r="AR191" s="46" t="str">
        <f t="shared" si="908"/>
        <v xml:space="preserve"> </v>
      </c>
      <c r="AS191" s="45"/>
      <c r="AT191" s="46">
        <f t="shared" si="909"/>
        <v>0</v>
      </c>
      <c r="AU191" s="46" t="str">
        <f t="shared" si="910"/>
        <v/>
      </c>
      <c r="AV191" s="46" t="str">
        <f t="shared" si="911"/>
        <v/>
      </c>
      <c r="AW191" s="46" t="str">
        <f t="shared" si="912"/>
        <v/>
      </c>
      <c r="AX191" s="46" t="str">
        <f t="shared" si="913"/>
        <v/>
      </c>
      <c r="AY191" s="46" t="str">
        <f t="shared" si="914"/>
        <v xml:space="preserve"> </v>
      </c>
      <c r="AZ191" s="45"/>
      <c r="BA191" s="46" t="str">
        <f t="shared" si="915"/>
        <v/>
      </c>
      <c r="BB191" s="46" t="str">
        <f t="shared" si="916"/>
        <v/>
      </c>
      <c r="BC191" s="46" t="str">
        <f t="shared" si="917"/>
        <v xml:space="preserve"> </v>
      </c>
      <c r="BD191" s="45"/>
      <c r="BE191" s="46" t="str">
        <f t="shared" si="918"/>
        <v/>
      </c>
      <c r="BF191" s="46" t="str">
        <f t="shared" si="919"/>
        <v/>
      </c>
      <c r="BG191" s="46" t="str">
        <f t="shared" si="920"/>
        <v xml:space="preserve"> </v>
      </c>
      <c r="BH191" s="45"/>
      <c r="BI191" s="46">
        <f t="shared" si="921"/>
        <v>0</v>
      </c>
      <c r="BJ191" s="46" t="str">
        <f t="shared" si="922"/>
        <v/>
      </c>
      <c r="BK191" s="46" t="str">
        <f t="shared" si="923"/>
        <v/>
      </c>
      <c r="BL191" s="46" t="str">
        <f t="shared" si="924"/>
        <v/>
      </c>
      <c r="BM191" s="46" t="str">
        <f t="shared" si="925"/>
        <v/>
      </c>
      <c r="BN191" s="46" t="str">
        <f t="shared" si="926"/>
        <v>zero euro</v>
      </c>
      <c r="BO191" s="45"/>
      <c r="BP191" s="46" t="str">
        <f t="shared" si="927"/>
        <v/>
      </c>
      <c r="BQ191" s="45"/>
      <c r="BR191" s="46" t="str">
        <f t="shared" si="928"/>
        <v/>
      </c>
      <c r="BS191" s="46" t="str">
        <f t="shared" si="929"/>
        <v/>
      </c>
      <c r="BT191" s="46" t="str">
        <f t="shared" si="930"/>
        <v xml:space="preserve"> </v>
      </c>
      <c r="BU191" s="45"/>
      <c r="BV191" s="46">
        <f t="shared" si="931"/>
        <v>0</v>
      </c>
      <c r="BW191" s="46" t="str">
        <f t="shared" si="932"/>
        <v/>
      </c>
      <c r="BX191" s="46" t="str">
        <f t="shared" si="933"/>
        <v/>
      </c>
      <c r="BY191" s="46" t="str">
        <f t="shared" si="934"/>
        <v/>
      </c>
      <c r="BZ191" s="46" t="str">
        <f t="shared" si="935"/>
        <v/>
      </c>
      <c r="CA191" s="46" t="str">
        <f t="shared" si="936"/>
        <v xml:space="preserve"> </v>
      </c>
      <c r="CB191" s="45"/>
      <c r="CC191" s="19" t="str">
        <f t="shared" si="937"/>
        <v xml:space="preserve">       zero euro  </v>
      </c>
      <c r="CD191" s="47" t="e">
        <f>#REF!*H191</f>
        <v>#REF!</v>
      </c>
    </row>
    <row r="192" spans="1:82" ht="11.25" x14ac:dyDescent="0.2">
      <c r="A192" s="23" t="s">
        <v>337</v>
      </c>
      <c r="B192" s="72">
        <v>2</v>
      </c>
      <c r="C192" s="39">
        <v>2</v>
      </c>
      <c r="D192" s="39">
        <v>6</v>
      </c>
      <c r="E192" s="49">
        <f>IF(G192="","",MAX(E$9:E191)+1)</f>
        <v>147</v>
      </c>
      <c r="F192" s="76" t="s">
        <v>415</v>
      </c>
      <c r="G192" s="75" t="s">
        <v>28</v>
      </c>
      <c r="H192" s="43">
        <v>0</v>
      </c>
      <c r="I192" s="44" t="str">
        <f t="shared" si="879"/>
        <v xml:space="preserve"> 0,00</v>
      </c>
      <c r="J192" s="44" t="str">
        <f t="shared" si="880"/>
        <v>0</v>
      </c>
      <c r="K192" s="44" t="str">
        <f t="shared" si="881"/>
        <v>0</v>
      </c>
      <c r="L192" s="44" t="str">
        <f t="shared" si="882"/>
        <v>0</v>
      </c>
      <c r="M192" s="44" t="str">
        <f t="shared" si="883"/>
        <v>0</v>
      </c>
      <c r="N192" s="44" t="str">
        <f t="shared" si="884"/>
        <v>0</v>
      </c>
      <c r="O192" s="44" t="str">
        <f t="shared" si="885"/>
        <v>0</v>
      </c>
      <c r="P192" s="44" t="str">
        <f t="shared" si="886"/>
        <v>0</v>
      </c>
      <c r="Q192" s="44" t="str">
        <f t="shared" si="887"/>
        <v>0</v>
      </c>
      <c r="R192" s="44" t="str">
        <f t="shared" si="888"/>
        <v>0</v>
      </c>
      <c r="S192" s="44" t="s">
        <v>12</v>
      </c>
      <c r="T192" s="44" t="str">
        <f t="shared" si="889"/>
        <v>0</v>
      </c>
      <c r="U192" s="44" t="str">
        <f t="shared" si="890"/>
        <v>0</v>
      </c>
      <c r="V192" s="45"/>
      <c r="W192" s="46" t="str">
        <f t="shared" si="891"/>
        <v/>
      </c>
      <c r="X192" s="46" t="str">
        <f t="shared" si="892"/>
        <v/>
      </c>
      <c r="Y192" s="46" t="str">
        <f t="shared" si="893"/>
        <v/>
      </c>
      <c r="Z192" s="45"/>
      <c r="AA192" s="46" t="str">
        <f t="shared" si="894"/>
        <v/>
      </c>
      <c r="AB192" s="46" t="str">
        <f t="shared" si="895"/>
        <v/>
      </c>
      <c r="AC192" s="46" t="str">
        <f t="shared" si="896"/>
        <v xml:space="preserve"> </v>
      </c>
      <c r="AD192" s="45"/>
      <c r="AE192" s="46">
        <f t="shared" si="897"/>
        <v>0</v>
      </c>
      <c r="AF192" s="46" t="str">
        <f t="shared" si="898"/>
        <v/>
      </c>
      <c r="AG192" s="46" t="str">
        <f t="shared" si="899"/>
        <v/>
      </c>
      <c r="AH192" s="46" t="str">
        <f t="shared" si="900"/>
        <v/>
      </c>
      <c r="AI192" s="46" t="str">
        <f t="shared" si="901"/>
        <v/>
      </c>
      <c r="AJ192" s="46" t="str">
        <f t="shared" si="902"/>
        <v xml:space="preserve"> </v>
      </c>
      <c r="AK192" s="45"/>
      <c r="AL192" s="46" t="str">
        <f t="shared" si="903"/>
        <v/>
      </c>
      <c r="AM192" s="46" t="str">
        <f t="shared" si="904"/>
        <v/>
      </c>
      <c r="AN192" s="46" t="str">
        <f t="shared" si="905"/>
        <v xml:space="preserve"> </v>
      </c>
      <c r="AO192" s="45"/>
      <c r="AP192" s="46" t="str">
        <f t="shared" si="906"/>
        <v/>
      </c>
      <c r="AQ192" s="46" t="str">
        <f t="shared" si="907"/>
        <v/>
      </c>
      <c r="AR192" s="46" t="str">
        <f t="shared" si="908"/>
        <v xml:space="preserve"> </v>
      </c>
      <c r="AS192" s="45"/>
      <c r="AT192" s="46">
        <f t="shared" si="909"/>
        <v>0</v>
      </c>
      <c r="AU192" s="46" t="str">
        <f t="shared" si="910"/>
        <v/>
      </c>
      <c r="AV192" s="46" t="str">
        <f t="shared" si="911"/>
        <v/>
      </c>
      <c r="AW192" s="46" t="str">
        <f t="shared" si="912"/>
        <v/>
      </c>
      <c r="AX192" s="46" t="str">
        <f t="shared" si="913"/>
        <v/>
      </c>
      <c r="AY192" s="46" t="str">
        <f t="shared" si="914"/>
        <v xml:space="preserve"> </v>
      </c>
      <c r="AZ192" s="45"/>
      <c r="BA192" s="46" t="str">
        <f t="shared" si="915"/>
        <v/>
      </c>
      <c r="BB192" s="46" t="str">
        <f t="shared" si="916"/>
        <v/>
      </c>
      <c r="BC192" s="46" t="str">
        <f t="shared" si="917"/>
        <v xml:space="preserve"> </v>
      </c>
      <c r="BD192" s="45"/>
      <c r="BE192" s="46" t="str">
        <f t="shared" si="918"/>
        <v/>
      </c>
      <c r="BF192" s="46" t="str">
        <f t="shared" si="919"/>
        <v/>
      </c>
      <c r="BG192" s="46" t="str">
        <f t="shared" si="920"/>
        <v xml:space="preserve"> </v>
      </c>
      <c r="BH192" s="45"/>
      <c r="BI192" s="46">
        <f t="shared" si="921"/>
        <v>0</v>
      </c>
      <c r="BJ192" s="46" t="str">
        <f t="shared" si="922"/>
        <v/>
      </c>
      <c r="BK192" s="46" t="str">
        <f t="shared" si="923"/>
        <v/>
      </c>
      <c r="BL192" s="46" t="str">
        <f t="shared" si="924"/>
        <v/>
      </c>
      <c r="BM192" s="46" t="str">
        <f t="shared" si="925"/>
        <v/>
      </c>
      <c r="BN192" s="46" t="str">
        <f t="shared" si="926"/>
        <v>zero euro</v>
      </c>
      <c r="BO192" s="45"/>
      <c r="BP192" s="46" t="str">
        <f t="shared" si="927"/>
        <v/>
      </c>
      <c r="BQ192" s="45"/>
      <c r="BR192" s="46" t="str">
        <f t="shared" si="928"/>
        <v/>
      </c>
      <c r="BS192" s="46" t="str">
        <f t="shared" si="929"/>
        <v/>
      </c>
      <c r="BT192" s="46" t="str">
        <f t="shared" si="930"/>
        <v xml:space="preserve"> </v>
      </c>
      <c r="BU192" s="45"/>
      <c r="BV192" s="46">
        <f t="shared" si="931"/>
        <v>0</v>
      </c>
      <c r="BW192" s="46" t="str">
        <f t="shared" si="932"/>
        <v/>
      </c>
      <c r="BX192" s="46" t="str">
        <f t="shared" si="933"/>
        <v/>
      </c>
      <c r="BY192" s="46" t="str">
        <f t="shared" si="934"/>
        <v/>
      </c>
      <c r="BZ192" s="46" t="str">
        <f t="shared" si="935"/>
        <v/>
      </c>
      <c r="CA192" s="46" t="str">
        <f t="shared" si="936"/>
        <v xml:space="preserve"> </v>
      </c>
      <c r="CB192" s="45"/>
      <c r="CC192" s="19" t="str">
        <f t="shared" si="937"/>
        <v xml:space="preserve">       zero euro  </v>
      </c>
      <c r="CD192" s="47" t="e">
        <f>#REF!*H192</f>
        <v>#REF!</v>
      </c>
    </row>
    <row r="193" spans="1:82" ht="11.25" x14ac:dyDescent="0.2">
      <c r="A193" s="23" t="s">
        <v>337</v>
      </c>
      <c r="B193" s="72">
        <v>2</v>
      </c>
      <c r="C193" s="39">
        <v>2</v>
      </c>
      <c r="D193" s="39">
        <v>6</v>
      </c>
      <c r="E193" s="49">
        <f>IF(G193="","",MAX(E$9:E192)+1)</f>
        <v>148</v>
      </c>
      <c r="F193" s="76" t="s">
        <v>349</v>
      </c>
      <c r="G193" s="75" t="s">
        <v>28</v>
      </c>
      <c r="H193" s="43">
        <v>0</v>
      </c>
      <c r="I193" s="44" t="str">
        <f t="shared" si="879"/>
        <v xml:space="preserve"> 0,00</v>
      </c>
      <c r="J193" s="44" t="str">
        <f t="shared" si="880"/>
        <v>0</v>
      </c>
      <c r="K193" s="44" t="str">
        <f t="shared" si="881"/>
        <v>0</v>
      </c>
      <c r="L193" s="44" t="str">
        <f t="shared" si="882"/>
        <v>0</v>
      </c>
      <c r="M193" s="44" t="str">
        <f t="shared" si="883"/>
        <v>0</v>
      </c>
      <c r="N193" s="44" t="str">
        <f t="shared" si="884"/>
        <v>0</v>
      </c>
      <c r="O193" s="44" t="str">
        <f t="shared" si="885"/>
        <v>0</v>
      </c>
      <c r="P193" s="44" t="str">
        <f t="shared" si="886"/>
        <v>0</v>
      </c>
      <c r="Q193" s="44" t="str">
        <f t="shared" si="887"/>
        <v>0</v>
      </c>
      <c r="R193" s="44" t="str">
        <f t="shared" si="888"/>
        <v>0</v>
      </c>
      <c r="S193" s="44" t="s">
        <v>12</v>
      </c>
      <c r="T193" s="44" t="str">
        <f t="shared" si="889"/>
        <v>0</v>
      </c>
      <c r="U193" s="44" t="str">
        <f t="shared" si="890"/>
        <v>0</v>
      </c>
      <c r="V193" s="45"/>
      <c r="W193" s="46" t="str">
        <f t="shared" si="891"/>
        <v/>
      </c>
      <c r="X193" s="46" t="str">
        <f t="shared" si="892"/>
        <v/>
      </c>
      <c r="Y193" s="46" t="str">
        <f t="shared" si="893"/>
        <v/>
      </c>
      <c r="Z193" s="45"/>
      <c r="AA193" s="46" t="str">
        <f t="shared" si="894"/>
        <v/>
      </c>
      <c r="AB193" s="46" t="str">
        <f t="shared" si="895"/>
        <v/>
      </c>
      <c r="AC193" s="46" t="str">
        <f t="shared" si="896"/>
        <v xml:space="preserve"> </v>
      </c>
      <c r="AD193" s="45"/>
      <c r="AE193" s="46">
        <f t="shared" si="897"/>
        <v>0</v>
      </c>
      <c r="AF193" s="46" t="str">
        <f t="shared" si="898"/>
        <v/>
      </c>
      <c r="AG193" s="46" t="str">
        <f t="shared" si="899"/>
        <v/>
      </c>
      <c r="AH193" s="46" t="str">
        <f t="shared" si="900"/>
        <v/>
      </c>
      <c r="AI193" s="46" t="str">
        <f t="shared" si="901"/>
        <v/>
      </c>
      <c r="AJ193" s="46" t="str">
        <f t="shared" si="902"/>
        <v xml:space="preserve"> </v>
      </c>
      <c r="AK193" s="45"/>
      <c r="AL193" s="46" t="str">
        <f t="shared" si="903"/>
        <v/>
      </c>
      <c r="AM193" s="46" t="str">
        <f t="shared" si="904"/>
        <v/>
      </c>
      <c r="AN193" s="46" t="str">
        <f t="shared" si="905"/>
        <v xml:space="preserve"> </v>
      </c>
      <c r="AO193" s="45"/>
      <c r="AP193" s="46" t="str">
        <f t="shared" si="906"/>
        <v/>
      </c>
      <c r="AQ193" s="46" t="str">
        <f t="shared" si="907"/>
        <v/>
      </c>
      <c r="AR193" s="46" t="str">
        <f t="shared" si="908"/>
        <v xml:space="preserve"> </v>
      </c>
      <c r="AS193" s="45"/>
      <c r="AT193" s="46">
        <f t="shared" si="909"/>
        <v>0</v>
      </c>
      <c r="AU193" s="46" t="str">
        <f t="shared" si="910"/>
        <v/>
      </c>
      <c r="AV193" s="46" t="str">
        <f t="shared" si="911"/>
        <v/>
      </c>
      <c r="AW193" s="46" t="str">
        <f t="shared" si="912"/>
        <v/>
      </c>
      <c r="AX193" s="46" t="str">
        <f t="shared" si="913"/>
        <v/>
      </c>
      <c r="AY193" s="46" t="str">
        <f t="shared" si="914"/>
        <v xml:space="preserve"> </v>
      </c>
      <c r="AZ193" s="45"/>
      <c r="BA193" s="46" t="str">
        <f t="shared" si="915"/>
        <v/>
      </c>
      <c r="BB193" s="46" t="str">
        <f t="shared" si="916"/>
        <v/>
      </c>
      <c r="BC193" s="46" t="str">
        <f t="shared" si="917"/>
        <v xml:space="preserve"> </v>
      </c>
      <c r="BD193" s="45"/>
      <c r="BE193" s="46" t="str">
        <f t="shared" si="918"/>
        <v/>
      </c>
      <c r="BF193" s="46" t="str">
        <f t="shared" si="919"/>
        <v/>
      </c>
      <c r="BG193" s="46" t="str">
        <f t="shared" si="920"/>
        <v xml:space="preserve"> </v>
      </c>
      <c r="BH193" s="45"/>
      <c r="BI193" s="46">
        <f t="shared" si="921"/>
        <v>0</v>
      </c>
      <c r="BJ193" s="46" t="str">
        <f t="shared" si="922"/>
        <v/>
      </c>
      <c r="BK193" s="46" t="str">
        <f t="shared" si="923"/>
        <v/>
      </c>
      <c r="BL193" s="46" t="str">
        <f t="shared" si="924"/>
        <v/>
      </c>
      <c r="BM193" s="46" t="str">
        <f t="shared" si="925"/>
        <v/>
      </c>
      <c r="BN193" s="46" t="str">
        <f t="shared" si="926"/>
        <v>zero euro</v>
      </c>
      <c r="BO193" s="45"/>
      <c r="BP193" s="46" t="str">
        <f t="shared" si="927"/>
        <v/>
      </c>
      <c r="BQ193" s="45"/>
      <c r="BR193" s="46" t="str">
        <f t="shared" si="928"/>
        <v/>
      </c>
      <c r="BS193" s="46" t="str">
        <f t="shared" si="929"/>
        <v/>
      </c>
      <c r="BT193" s="46" t="str">
        <f t="shared" si="930"/>
        <v xml:space="preserve"> </v>
      </c>
      <c r="BU193" s="45"/>
      <c r="BV193" s="46">
        <f t="shared" si="931"/>
        <v>0</v>
      </c>
      <c r="BW193" s="46" t="str">
        <f t="shared" si="932"/>
        <v/>
      </c>
      <c r="BX193" s="46" t="str">
        <f t="shared" si="933"/>
        <v/>
      </c>
      <c r="BY193" s="46" t="str">
        <f t="shared" si="934"/>
        <v/>
      </c>
      <c r="BZ193" s="46" t="str">
        <f t="shared" si="935"/>
        <v/>
      </c>
      <c r="CA193" s="46" t="str">
        <f t="shared" si="936"/>
        <v xml:space="preserve"> </v>
      </c>
      <c r="CB193" s="45"/>
      <c r="CC193" s="19" t="str">
        <f t="shared" si="937"/>
        <v xml:space="preserve">       zero euro  </v>
      </c>
      <c r="CD193" s="47" t="e">
        <f>#REF!*H193</f>
        <v>#REF!</v>
      </c>
    </row>
    <row r="194" spans="1:82" ht="11.25" x14ac:dyDescent="0.2">
      <c r="A194" s="23" t="s">
        <v>337</v>
      </c>
      <c r="B194" s="72">
        <v>2</v>
      </c>
      <c r="C194" s="39">
        <v>2</v>
      </c>
      <c r="D194" s="39">
        <v>6</v>
      </c>
      <c r="E194" s="49">
        <f>IF(G194="","",MAX(E$9:E193)+1)</f>
        <v>149</v>
      </c>
      <c r="F194" s="77" t="s">
        <v>149</v>
      </c>
      <c r="G194" s="75" t="s">
        <v>28</v>
      </c>
      <c r="H194" s="43">
        <v>0</v>
      </c>
      <c r="I194" s="44" t="str">
        <f t="shared" si="879"/>
        <v xml:space="preserve"> 0,00</v>
      </c>
      <c r="J194" s="44" t="str">
        <f t="shared" si="880"/>
        <v>0</v>
      </c>
      <c r="K194" s="44" t="str">
        <f t="shared" si="881"/>
        <v>0</v>
      </c>
      <c r="L194" s="44" t="str">
        <f t="shared" si="882"/>
        <v>0</v>
      </c>
      <c r="M194" s="44" t="str">
        <f t="shared" si="883"/>
        <v>0</v>
      </c>
      <c r="N194" s="44" t="str">
        <f t="shared" si="884"/>
        <v>0</v>
      </c>
      <c r="O194" s="44" t="str">
        <f t="shared" si="885"/>
        <v>0</v>
      </c>
      <c r="P194" s="44" t="str">
        <f t="shared" si="886"/>
        <v>0</v>
      </c>
      <c r="Q194" s="44" t="str">
        <f t="shared" si="887"/>
        <v>0</v>
      </c>
      <c r="R194" s="44" t="str">
        <f t="shared" si="888"/>
        <v>0</v>
      </c>
      <c r="S194" s="44" t="s">
        <v>12</v>
      </c>
      <c r="T194" s="44" t="str">
        <f t="shared" si="889"/>
        <v>0</v>
      </c>
      <c r="U194" s="44" t="str">
        <f t="shared" si="890"/>
        <v>0</v>
      </c>
      <c r="V194" s="45"/>
      <c r="W194" s="46" t="str">
        <f t="shared" si="891"/>
        <v/>
      </c>
      <c r="X194" s="46" t="str">
        <f t="shared" si="892"/>
        <v/>
      </c>
      <c r="Y194" s="46" t="str">
        <f t="shared" si="893"/>
        <v/>
      </c>
      <c r="Z194" s="45"/>
      <c r="AA194" s="46" t="str">
        <f t="shared" si="894"/>
        <v/>
      </c>
      <c r="AB194" s="46" t="str">
        <f t="shared" si="895"/>
        <v/>
      </c>
      <c r="AC194" s="46" t="str">
        <f t="shared" si="896"/>
        <v xml:space="preserve"> </v>
      </c>
      <c r="AD194" s="45"/>
      <c r="AE194" s="46">
        <f t="shared" si="897"/>
        <v>0</v>
      </c>
      <c r="AF194" s="46" t="str">
        <f t="shared" si="898"/>
        <v/>
      </c>
      <c r="AG194" s="46" t="str">
        <f t="shared" si="899"/>
        <v/>
      </c>
      <c r="AH194" s="46" t="str">
        <f t="shared" si="900"/>
        <v/>
      </c>
      <c r="AI194" s="46" t="str">
        <f t="shared" si="901"/>
        <v/>
      </c>
      <c r="AJ194" s="46" t="str">
        <f t="shared" si="902"/>
        <v xml:space="preserve"> </v>
      </c>
      <c r="AK194" s="45"/>
      <c r="AL194" s="46" t="str">
        <f t="shared" si="903"/>
        <v/>
      </c>
      <c r="AM194" s="46" t="str">
        <f t="shared" si="904"/>
        <v/>
      </c>
      <c r="AN194" s="46" t="str">
        <f t="shared" si="905"/>
        <v xml:space="preserve"> </v>
      </c>
      <c r="AO194" s="45"/>
      <c r="AP194" s="46" t="str">
        <f t="shared" si="906"/>
        <v/>
      </c>
      <c r="AQ194" s="46" t="str">
        <f t="shared" si="907"/>
        <v/>
      </c>
      <c r="AR194" s="46" t="str">
        <f t="shared" si="908"/>
        <v xml:space="preserve"> </v>
      </c>
      <c r="AS194" s="45"/>
      <c r="AT194" s="46">
        <f t="shared" si="909"/>
        <v>0</v>
      </c>
      <c r="AU194" s="46" t="str">
        <f t="shared" si="910"/>
        <v/>
      </c>
      <c r="AV194" s="46" t="str">
        <f t="shared" si="911"/>
        <v/>
      </c>
      <c r="AW194" s="46" t="str">
        <f t="shared" si="912"/>
        <v/>
      </c>
      <c r="AX194" s="46" t="str">
        <f t="shared" si="913"/>
        <v/>
      </c>
      <c r="AY194" s="46" t="str">
        <f t="shared" si="914"/>
        <v xml:space="preserve"> </v>
      </c>
      <c r="AZ194" s="45"/>
      <c r="BA194" s="46" t="str">
        <f t="shared" si="915"/>
        <v/>
      </c>
      <c r="BB194" s="46" t="str">
        <f t="shared" si="916"/>
        <v/>
      </c>
      <c r="BC194" s="46" t="str">
        <f t="shared" si="917"/>
        <v xml:space="preserve"> </v>
      </c>
      <c r="BD194" s="45"/>
      <c r="BE194" s="46" t="str">
        <f t="shared" si="918"/>
        <v/>
      </c>
      <c r="BF194" s="46" t="str">
        <f t="shared" si="919"/>
        <v/>
      </c>
      <c r="BG194" s="46" t="str">
        <f t="shared" si="920"/>
        <v xml:space="preserve"> </v>
      </c>
      <c r="BH194" s="45"/>
      <c r="BI194" s="46">
        <f t="shared" si="921"/>
        <v>0</v>
      </c>
      <c r="BJ194" s="46" t="str">
        <f t="shared" si="922"/>
        <v/>
      </c>
      <c r="BK194" s="46" t="str">
        <f t="shared" si="923"/>
        <v/>
      </c>
      <c r="BL194" s="46" t="str">
        <f t="shared" si="924"/>
        <v/>
      </c>
      <c r="BM194" s="46" t="str">
        <f t="shared" si="925"/>
        <v/>
      </c>
      <c r="BN194" s="46" t="str">
        <f t="shared" si="926"/>
        <v>zero euro</v>
      </c>
      <c r="BO194" s="45"/>
      <c r="BP194" s="46" t="str">
        <f t="shared" si="927"/>
        <v/>
      </c>
      <c r="BQ194" s="45"/>
      <c r="BR194" s="46" t="str">
        <f t="shared" si="928"/>
        <v/>
      </c>
      <c r="BS194" s="46" t="str">
        <f t="shared" si="929"/>
        <v/>
      </c>
      <c r="BT194" s="46" t="str">
        <f t="shared" si="930"/>
        <v xml:space="preserve"> </v>
      </c>
      <c r="BU194" s="45"/>
      <c r="BV194" s="46">
        <f t="shared" si="931"/>
        <v>0</v>
      </c>
      <c r="BW194" s="46" t="str">
        <f t="shared" si="932"/>
        <v/>
      </c>
      <c r="BX194" s="46" t="str">
        <f t="shared" si="933"/>
        <v/>
      </c>
      <c r="BY194" s="46" t="str">
        <f t="shared" si="934"/>
        <v/>
      </c>
      <c r="BZ194" s="46" t="str">
        <f t="shared" si="935"/>
        <v/>
      </c>
      <c r="CA194" s="46" t="str">
        <f t="shared" si="936"/>
        <v xml:space="preserve"> </v>
      </c>
      <c r="CB194" s="45"/>
      <c r="CC194" s="19" t="str">
        <f t="shared" si="937"/>
        <v xml:space="preserve">       zero euro  </v>
      </c>
      <c r="CD194" s="47" t="e">
        <f>#REF!*H194</f>
        <v>#REF!</v>
      </c>
    </row>
    <row r="195" spans="1:82" ht="11.25" x14ac:dyDescent="0.2">
      <c r="A195" s="23" t="s">
        <v>337</v>
      </c>
      <c r="B195" s="72">
        <v>2</v>
      </c>
      <c r="C195" s="39">
        <v>2</v>
      </c>
      <c r="D195" s="39">
        <v>6</v>
      </c>
      <c r="E195" s="49">
        <f>IF(G195="","",MAX(E$9:E194)+1)</f>
        <v>150</v>
      </c>
      <c r="F195" s="77" t="s">
        <v>150</v>
      </c>
      <c r="G195" s="75" t="s">
        <v>28</v>
      </c>
      <c r="H195" s="43">
        <v>0</v>
      </c>
      <c r="I195" s="44" t="str">
        <f t="shared" si="879"/>
        <v xml:space="preserve"> 0,00</v>
      </c>
      <c r="J195" s="44" t="str">
        <f t="shared" si="880"/>
        <v>0</v>
      </c>
      <c r="K195" s="44" t="str">
        <f t="shared" si="881"/>
        <v>0</v>
      </c>
      <c r="L195" s="44" t="str">
        <f t="shared" si="882"/>
        <v>0</v>
      </c>
      <c r="M195" s="44" t="str">
        <f t="shared" si="883"/>
        <v>0</v>
      </c>
      <c r="N195" s="44" t="str">
        <f t="shared" si="884"/>
        <v>0</v>
      </c>
      <c r="O195" s="44" t="str">
        <f t="shared" si="885"/>
        <v>0</v>
      </c>
      <c r="P195" s="44" t="str">
        <f t="shared" si="886"/>
        <v>0</v>
      </c>
      <c r="Q195" s="44" t="str">
        <f t="shared" si="887"/>
        <v>0</v>
      </c>
      <c r="R195" s="44" t="str">
        <f t="shared" si="888"/>
        <v>0</v>
      </c>
      <c r="S195" s="44" t="s">
        <v>12</v>
      </c>
      <c r="T195" s="44" t="str">
        <f t="shared" si="889"/>
        <v>0</v>
      </c>
      <c r="U195" s="44" t="str">
        <f t="shared" si="890"/>
        <v>0</v>
      </c>
      <c r="V195" s="45"/>
      <c r="W195" s="46" t="str">
        <f t="shared" si="891"/>
        <v/>
      </c>
      <c r="X195" s="46" t="str">
        <f t="shared" si="892"/>
        <v/>
      </c>
      <c r="Y195" s="46" t="str">
        <f t="shared" si="893"/>
        <v/>
      </c>
      <c r="Z195" s="45"/>
      <c r="AA195" s="46" t="str">
        <f t="shared" si="894"/>
        <v/>
      </c>
      <c r="AB195" s="46" t="str">
        <f t="shared" si="895"/>
        <v/>
      </c>
      <c r="AC195" s="46" t="str">
        <f t="shared" si="896"/>
        <v xml:space="preserve"> </v>
      </c>
      <c r="AD195" s="45"/>
      <c r="AE195" s="46">
        <f t="shared" si="897"/>
        <v>0</v>
      </c>
      <c r="AF195" s="46" t="str">
        <f t="shared" si="898"/>
        <v/>
      </c>
      <c r="AG195" s="46" t="str">
        <f t="shared" si="899"/>
        <v/>
      </c>
      <c r="AH195" s="46" t="str">
        <f t="shared" si="900"/>
        <v/>
      </c>
      <c r="AI195" s="46" t="str">
        <f t="shared" si="901"/>
        <v/>
      </c>
      <c r="AJ195" s="46" t="str">
        <f t="shared" si="902"/>
        <v xml:space="preserve"> </v>
      </c>
      <c r="AK195" s="45"/>
      <c r="AL195" s="46" t="str">
        <f t="shared" si="903"/>
        <v/>
      </c>
      <c r="AM195" s="46" t="str">
        <f t="shared" si="904"/>
        <v/>
      </c>
      <c r="AN195" s="46" t="str">
        <f t="shared" si="905"/>
        <v xml:space="preserve"> </v>
      </c>
      <c r="AO195" s="45"/>
      <c r="AP195" s="46" t="str">
        <f t="shared" si="906"/>
        <v/>
      </c>
      <c r="AQ195" s="46" t="str">
        <f t="shared" si="907"/>
        <v/>
      </c>
      <c r="AR195" s="46" t="str">
        <f t="shared" si="908"/>
        <v xml:space="preserve"> </v>
      </c>
      <c r="AS195" s="45"/>
      <c r="AT195" s="46">
        <f t="shared" si="909"/>
        <v>0</v>
      </c>
      <c r="AU195" s="46" t="str">
        <f t="shared" si="910"/>
        <v/>
      </c>
      <c r="AV195" s="46" t="str">
        <f t="shared" si="911"/>
        <v/>
      </c>
      <c r="AW195" s="46" t="str">
        <f t="shared" si="912"/>
        <v/>
      </c>
      <c r="AX195" s="46" t="str">
        <f t="shared" si="913"/>
        <v/>
      </c>
      <c r="AY195" s="46" t="str">
        <f t="shared" si="914"/>
        <v xml:space="preserve"> </v>
      </c>
      <c r="AZ195" s="45"/>
      <c r="BA195" s="46" t="str">
        <f t="shared" si="915"/>
        <v/>
      </c>
      <c r="BB195" s="46" t="str">
        <f t="shared" si="916"/>
        <v/>
      </c>
      <c r="BC195" s="46" t="str">
        <f t="shared" si="917"/>
        <v xml:space="preserve"> </v>
      </c>
      <c r="BD195" s="45"/>
      <c r="BE195" s="46" t="str">
        <f t="shared" si="918"/>
        <v/>
      </c>
      <c r="BF195" s="46" t="str">
        <f t="shared" si="919"/>
        <v/>
      </c>
      <c r="BG195" s="46" t="str">
        <f t="shared" si="920"/>
        <v xml:space="preserve"> </v>
      </c>
      <c r="BH195" s="45"/>
      <c r="BI195" s="46">
        <f t="shared" si="921"/>
        <v>0</v>
      </c>
      <c r="BJ195" s="46" t="str">
        <f t="shared" si="922"/>
        <v/>
      </c>
      <c r="BK195" s="46" t="str">
        <f t="shared" si="923"/>
        <v/>
      </c>
      <c r="BL195" s="46" t="str">
        <f t="shared" si="924"/>
        <v/>
      </c>
      <c r="BM195" s="46" t="str">
        <f t="shared" si="925"/>
        <v/>
      </c>
      <c r="BN195" s="46" t="str">
        <f t="shared" si="926"/>
        <v>zero euro</v>
      </c>
      <c r="BO195" s="45"/>
      <c r="BP195" s="46" t="str">
        <f t="shared" si="927"/>
        <v/>
      </c>
      <c r="BQ195" s="45"/>
      <c r="BR195" s="46" t="str">
        <f t="shared" si="928"/>
        <v/>
      </c>
      <c r="BS195" s="46" t="str">
        <f t="shared" si="929"/>
        <v/>
      </c>
      <c r="BT195" s="46" t="str">
        <f t="shared" si="930"/>
        <v xml:space="preserve"> </v>
      </c>
      <c r="BU195" s="45"/>
      <c r="BV195" s="46">
        <f t="shared" si="931"/>
        <v>0</v>
      </c>
      <c r="BW195" s="46" t="str">
        <f t="shared" si="932"/>
        <v/>
      </c>
      <c r="BX195" s="46" t="str">
        <f t="shared" si="933"/>
        <v/>
      </c>
      <c r="BY195" s="46" t="str">
        <f t="shared" si="934"/>
        <v/>
      </c>
      <c r="BZ195" s="46" t="str">
        <f t="shared" si="935"/>
        <v/>
      </c>
      <c r="CA195" s="46" t="str">
        <f t="shared" si="936"/>
        <v xml:space="preserve"> </v>
      </c>
      <c r="CB195" s="45"/>
      <c r="CC195" s="19" t="str">
        <f t="shared" si="937"/>
        <v xml:space="preserve">       zero euro  </v>
      </c>
      <c r="CD195" s="47" t="e">
        <f>#REF!*H195</f>
        <v>#REF!</v>
      </c>
    </row>
    <row r="196" spans="1:82" ht="15" customHeight="1" x14ac:dyDescent="0.2">
      <c r="A196" s="23" t="s">
        <v>337</v>
      </c>
      <c r="B196" s="70">
        <v>2</v>
      </c>
      <c r="C196" s="34">
        <v>2</v>
      </c>
      <c r="D196" s="34">
        <v>7</v>
      </c>
      <c r="E196" s="35" t="str">
        <f>IF(G196="","",MAX(E$9:E195)+1)</f>
        <v/>
      </c>
      <c r="F196" s="71" t="s">
        <v>151</v>
      </c>
      <c r="G196" s="37"/>
      <c r="H196" s="38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6"/>
      <c r="W196" s="46"/>
      <c r="X196" s="46"/>
      <c r="Y196" s="46"/>
      <c r="Z196" s="46"/>
      <c r="AA196" s="46"/>
      <c r="AB196" s="46"/>
      <c r="AC196" s="46"/>
      <c r="AD196" s="46"/>
      <c r="AE196" s="46"/>
      <c r="AF196" s="46"/>
      <c r="AG196" s="46"/>
      <c r="AH196" s="46"/>
      <c r="AI196" s="46"/>
      <c r="AJ196" s="46"/>
      <c r="AK196" s="46"/>
      <c r="AL196" s="46"/>
      <c r="AM196" s="46"/>
      <c r="AN196" s="46"/>
      <c r="AO196" s="46"/>
      <c r="AP196" s="46"/>
      <c r="AQ196" s="46"/>
      <c r="AR196" s="46"/>
      <c r="AS196" s="46"/>
      <c r="AT196" s="46"/>
      <c r="AU196" s="46"/>
      <c r="AV196" s="46"/>
      <c r="AW196" s="46"/>
      <c r="AX196" s="46"/>
      <c r="AY196" s="46"/>
      <c r="AZ196" s="46"/>
      <c r="BA196" s="46"/>
      <c r="BB196" s="46"/>
      <c r="BC196" s="46"/>
      <c r="BD196" s="46"/>
      <c r="BE196" s="46"/>
      <c r="BF196" s="46"/>
      <c r="BG196" s="46"/>
      <c r="BH196" s="46"/>
      <c r="BI196" s="46"/>
      <c r="BJ196" s="46"/>
      <c r="BK196" s="46"/>
      <c r="BL196" s="46"/>
      <c r="BM196" s="46"/>
      <c r="BN196" s="46"/>
      <c r="BO196" s="46"/>
      <c r="BP196" s="46"/>
      <c r="BQ196" s="46"/>
      <c r="BR196" s="46"/>
      <c r="BS196" s="46"/>
      <c r="BT196" s="46"/>
      <c r="BU196" s="46"/>
      <c r="BV196" s="46"/>
      <c r="BW196" s="46"/>
      <c r="BX196" s="46"/>
      <c r="BY196" s="46"/>
      <c r="BZ196" s="46"/>
      <c r="CA196" s="46"/>
      <c r="CB196" s="46"/>
      <c r="CC196" s="59"/>
      <c r="CD196" s="59"/>
    </row>
    <row r="197" spans="1:82" ht="11.25" x14ac:dyDescent="0.2">
      <c r="A197" s="23" t="s">
        <v>337</v>
      </c>
      <c r="B197" s="72">
        <v>2</v>
      </c>
      <c r="C197" s="39">
        <v>2</v>
      </c>
      <c r="D197" s="39">
        <v>7</v>
      </c>
      <c r="E197" s="49">
        <f>IF(G197="","",MAX(E$9:E196)+1)</f>
        <v>151</v>
      </c>
      <c r="F197" s="76" t="s">
        <v>152</v>
      </c>
      <c r="G197" s="75" t="s">
        <v>28</v>
      </c>
      <c r="H197" s="43">
        <v>0</v>
      </c>
      <c r="I197" s="44" t="str">
        <f t="shared" ref="I197:I199" si="938">IF(H197=INT(H197),CONCATENATE(" ",H197,",00"),IF(INT(H197*10)=H197*10,CONCATENATE(" ",H197,"0"),CONCATENATE(" ",H197)))</f>
        <v xml:space="preserve"> 0,00</v>
      </c>
      <c r="J197" s="44" t="str">
        <f t="shared" ref="J197:J199" si="939">IF(H197&gt;=100000000,MID(RIGHT(I197,12),1,1),"0")</f>
        <v>0</v>
      </c>
      <c r="K197" s="44" t="str">
        <f t="shared" ref="K197:K199" si="940">IF(H197&gt;=10000000,MID(RIGHT(I197,11),1,1),"0")</f>
        <v>0</v>
      </c>
      <c r="L197" s="44" t="str">
        <f t="shared" ref="L197:L199" si="941">IF(H197&gt;=1000000,MID(RIGHT(I197,10),1,1),"0")</f>
        <v>0</v>
      </c>
      <c r="M197" s="44" t="str">
        <f t="shared" ref="M197:M199" si="942">IF(H197&gt;=100000,MID(RIGHT(I197,9),1,1),"0")</f>
        <v>0</v>
      </c>
      <c r="N197" s="44" t="str">
        <f t="shared" ref="N197:N199" si="943">IF(H197&gt;=10000,MID(RIGHT(I197,8),1,1),"0")</f>
        <v>0</v>
      </c>
      <c r="O197" s="44" t="str">
        <f t="shared" ref="O197:O199" si="944">IF(H197&gt;=1000,MID(RIGHT(I197,7),1,1),"0")</f>
        <v>0</v>
      </c>
      <c r="P197" s="44" t="str">
        <f t="shared" ref="P197:P199" si="945">IF(H197&gt;=100,MID(RIGHT(I197,6),1,1),"0")</f>
        <v>0</v>
      </c>
      <c r="Q197" s="44" t="str">
        <f t="shared" ref="Q197:Q199" si="946">IF(H197&gt;=10,MID(RIGHT(I197,5),1,1),"0")</f>
        <v>0</v>
      </c>
      <c r="R197" s="44" t="str">
        <f t="shared" ref="R197:R199" si="947">IF(H197&gt;=0,MID(RIGHT(I197,4),1,1),"0")</f>
        <v>0</v>
      </c>
      <c r="S197" s="44" t="s">
        <v>12</v>
      </c>
      <c r="T197" s="44" t="str">
        <f t="shared" ref="T197:T199" si="948">IF(INT(H197)&lt;&gt;H197,MID(RIGHT(I197,2),1,1),"0")</f>
        <v>0</v>
      </c>
      <c r="U197" s="44" t="str">
        <f t="shared" ref="U197:U199" si="949">IF(INT(H197*10)&lt;&gt;H197*10,RIGHT(I197,1),"0")</f>
        <v>0</v>
      </c>
      <c r="V197" s="45"/>
      <c r="W197" s="46" t="str">
        <f t="shared" ref="W197:W199" si="950">IF(OR(VALUE(J197)=0,VALUE(J197)&gt;5),"",CONCATENATE(IF(VALUE(J197)=1,"",IF(VALUE(J197)=2,"deux ",IF(VALUE(J197)=3,"trois ",IF(VALUE(J197)=4,"quatre ",IF(VALUE(J197)=5,"cinq "))))),"cent"))</f>
        <v/>
      </c>
      <c r="X197" s="46" t="str">
        <f t="shared" ref="X197:X199" si="951">IF(OR(J197="",VALUE(J197)&lt;6),"",CONCATENATE(IF(VALUE(J197)=6,"six ",IF(VALUE(J197)=7,"sept ",IF(VALUE(J197)=8,"huit ",IF(VALUE(J197)=9,"neuf ")))),"cent"))</f>
        <v/>
      </c>
      <c r="Y197" s="46" t="str">
        <f t="shared" ref="Y197:Y199" si="952">CONCATENATE(W197,X197)</f>
        <v/>
      </c>
      <c r="Z197" s="45"/>
      <c r="AA197" s="46" t="str">
        <f t="shared" ref="AA197:AA199" si="953">IF(OR(K197="",VALUE(K197)=0,VALUE(K197)&gt;5,AND(VALUE(AE197)&gt;10,VALUE(AE197)&lt;17)),"",IF(OR(VALUE(AE197)=10,AND(VALUE(AE197)&gt;16,VALUE(AE197)&lt;20)),"dix",IF(VALUE(K197)=2,"vingt",IF(VALUE(K197)=3,"trente",IF(VALUE(K197)=4,"quarante",IF(VALUE(K197)=5,"cinquante"))))))</f>
        <v/>
      </c>
      <c r="AB197" s="46" t="str">
        <f t="shared" ref="AB197:AB199" si="954">IF(OR(K197="",VALUE(K197)&lt;6),"",IF(AND(VALUE(K197)=7,OR(VALUE(L197)=0,AE197&gt;76)),"soixante dix",IF(OR(VALUE(K197)=6,VALUE(K197)=7),"soixante",IF(AND(VALUE(K197)=9,OR(VALUE(L197)=0,VALUE(AE197)&gt;96)),"quatre vingt dix",IF(OR(VALUE(K197)=8,VALUE(K197)=9),"quatre vingt")))))</f>
        <v/>
      </c>
      <c r="AC197" s="46" t="str">
        <f t="shared" ref="AC197:AC199" si="955">CONCATENATE(" ",AA197,AB197,IF(OR(VALUE(L197)&lt;&gt;1,VALUE(K197)=0,VALUE(K197)=1,VALUE(K197)=8,VALUE(K197)=9),""," et"))</f>
        <v xml:space="preserve"> </v>
      </c>
      <c r="AD197" s="45"/>
      <c r="AE197" s="46">
        <f t="shared" ref="AE197:AE199" si="956">VALUE(CONCATENATE(K197,L197))</f>
        <v>0</v>
      </c>
      <c r="AF197" s="46" t="str">
        <f t="shared" ref="AF197:AF199" si="957">IF(OR(VALUE(L197)=0,AE197="",VALUE(L197)&gt;5,AND(VALUE(AE197)&gt;5,VALUE(AE197)&lt;16),AND(VALUE(AE197)&gt;65,VALUE(AE197)&lt;76),AND(VALUE(AE197)&gt;85,VALUE(AE197)&lt;96)),"",CONCATENATE(IF(VALUE(L197)=1,"un",IF(VALUE(L197)=2,"deux",IF(VALUE(L197)=3,"trois",IF(VALUE(L197)=4,"quatre",IF(VALUE(L197)=5,"cinq")))))," million"))</f>
        <v/>
      </c>
      <c r="AG197" s="46" t="str">
        <f t="shared" ref="AG197:AG199" si="958">IF(OR(AE197="",VALUE(L197)&lt;6,AND(VALUE(AE197)&gt;10,VALUE(AE197)&lt;17),AE197=76,AE197=96),"",CONCATENATE(IF(VALUE(L197)=6,"six",IF(VALUE(L197)=7,"sept",IF(VALUE(L197)=8,"huit",IF(VALUE(L197)=9,"neuf",IF(VALUE(AE197)=10,"dix")))))," million"))</f>
        <v/>
      </c>
      <c r="AH197" s="46" t="str">
        <f t="shared" ref="AH197:AH199" si="959">IF(OR(AE197="",VALUE(AE197)&lt;11,AND(VALUE(AE197)&gt;15,VALUE(AE197)&lt;71),AND(VALUE(AE197)&gt;75,VALUE(AE197)&lt;91),VALUE(AE197)&gt;95),"",CONCATENATE(IF(OR(VALUE(AE197)=91,VALUE(AE197)=71,VALUE(AE197)=11),"onze",IF(OR(VALUE(AE197)=92,VALUE(AE197)=72,VALUE(AE197)=12),"douze",IF(OR(VALUE(AE197)=93,VALUE(AE197)=73,VALUE(AE197)=13),"treize",IF(OR(AE197=94,AE197=74,AE197=14),"quatorze",IF(OR(AE197=95,AE197=75,AE197=15),"quinze")))))," million"))</f>
        <v/>
      </c>
      <c r="AI197" s="46" t="str">
        <f t="shared" ref="AI197:AI199" si="960">IF(OR(AE197=16,AE197=76,AE197=96),"seize million","")</f>
        <v/>
      </c>
      <c r="AJ197" s="46" t="str">
        <f t="shared" ref="AJ197:AJ199" si="961">CONCATENATE(" ",AF197,AG197,AH197,AI197,IF(VALUE(CONCATENATE(J197,K197,L197))=0,"",IF(VALUE(L197)=0,"million","")),IF(AND(VALUE(CONCATENATE(J197,K197,L197))&gt;1,VALUE(CONCATENATE(M197,N197,O197,P197,Q197,R197))=0),"s",""))</f>
        <v xml:space="preserve"> </v>
      </c>
      <c r="AK197" s="45"/>
      <c r="AL197" s="46" t="str">
        <f t="shared" ref="AL197:AL199" si="962">IF(OR(VALUE(M197)=0,VALUE(M197)&gt;5),"",CONCATENATE(IF(VALUE(M197)=1,"",IF(VALUE(M197)=2,"deux ",IF(VALUE(M197)=3,"trois ",IF(VALUE(M197)=4,"quatre ",IF(VALUE(M197)=5,"cinq "))))),"cent"))</f>
        <v/>
      </c>
      <c r="AM197" s="46" t="str">
        <f t="shared" ref="AM197:AM199" si="963">IF(OR(M197="",VALUE(M197)&lt;6),"",CONCATENATE(IF(VALUE(M197)=6,"six ",IF(VALUE(M197)=7,"sept ",IF(VALUE(M197)=8,"huit ",IF(VALUE(M197)=9,"neuf ")))),"cent"))</f>
        <v/>
      </c>
      <c r="AN197" s="46" t="str">
        <f t="shared" ref="AN197:AN199" si="964">CONCATENATE(" ",AL197,AM197)</f>
        <v xml:space="preserve"> </v>
      </c>
      <c r="AO197" s="45"/>
      <c r="AP197" s="46" t="str">
        <f t="shared" ref="AP197:AP199" si="965">IF(OR(N197="",VALUE(N197)=0,VALUE(N197)&gt;5,AND(VALUE(AT197)&gt;10,VALUE(AT197)&lt;17)),"",IF(OR(VALUE(AT197)=10,AND(VALUE(AT197)&gt;16,VALUE(AT197)&lt;20)),"dix",IF(VALUE(N197)=2,"vingt",IF(VALUE(N197)=3,"trente",IF(VALUE(N197)=4,"quarante",IF(VALUE(N197)=5,"cinquante"))))))</f>
        <v/>
      </c>
      <c r="AQ197" s="46" t="str">
        <f t="shared" ref="AQ197:AQ199" si="966">IF(OR(N197="",VALUE(N197)&lt;6),"",IF(AND(VALUE(N197)=7,OR(VALUE(O197)=0,AT197&gt;76)),"soixante dix",IF(OR(VALUE(N197)=6,VALUE(N197)=7),"soixante",IF(AND(VALUE(N197)=9,OR(VALUE(O197)=0,VALUE(AT197)&gt;96)),"quatre vingt dix",IF(OR(VALUE(N197)=8,VALUE(N197)=9),"quatre vingt")))))</f>
        <v/>
      </c>
      <c r="AR197" s="46" t="str">
        <f t="shared" ref="AR197:AR199" si="967">CONCATENATE(" ",AP197,AQ197,IF(OR(VALUE(O197)&lt;&gt;1,VALUE(N197)=0,VALUE(N197)=1,VALUE(N197)=8,VALUE(N197)=9),""," et"))</f>
        <v xml:space="preserve"> </v>
      </c>
      <c r="AS197" s="45"/>
      <c r="AT197" s="46">
        <f t="shared" ref="AT197:AT199" si="968">VALUE(CONCATENATE(N197,O197))</f>
        <v>0</v>
      </c>
      <c r="AU197" s="46" t="str">
        <f t="shared" ref="AU197:AU199" si="969">IF(OR(VALUE(O197)=0,AT197="",VALUE(O197)&gt;5,AND(VALUE(AT197)&gt;5,VALUE(AT197)&lt;16),AND(VALUE(AT197)&gt;65,VALUE(AT197)&lt;76),AND(VALUE(AT197)&gt;85,VALUE(AT197)&lt;96)),"",CONCATENATE(IF(VALUE(O197)=1,"un",IF(VALUE(O197)=2,"deux",IF(VALUE(O197)=3,"trois",IF(VALUE(O197)=4,"quatre",IF(VALUE(O197)=5,"cinq")))))," mille"))</f>
        <v/>
      </c>
      <c r="AV197" s="46" t="str">
        <f t="shared" ref="AV197:AV199" si="970">IF(OR(AT197="",VALUE(O197)&lt;6,AND(VALUE(AT197)&gt;10,VALUE(AT197)&lt;17),AT197=76,AT197=96),"",CONCATENATE(IF(VALUE(O197)=6,"six",IF(VALUE(O197)=7,"sept",IF(VALUE(O197)=8,"huit",IF(VALUE(O197)=9,"neuf",IF(VALUE(AT197)=10,"dix")))))," mille"))</f>
        <v/>
      </c>
      <c r="AW197" s="46" t="str">
        <f t="shared" ref="AW197:AW199" si="971">IF(OR(AT197="",VALUE(AT197)&lt;11,AND(VALUE(AT197)&gt;15,VALUE(AT197)&lt;71),AND(VALUE(AT197)&gt;75,VALUE(AT197)&lt;91),VALUE(AT197)&gt;95),"",CONCATENATE(IF(OR(VALUE(AT197)=91,VALUE(AT197)=71,VALUE(AT197)=11),"onze",IF(OR(VALUE(AT197)=92,VALUE(AT197)=72,VALUE(AT197)=12),"douze",IF(OR(VALUE(AT197)=93,VALUE(AT197)=73,VALUE(AT197)=13),"treize",IF(OR(AT197=94,AT197=74,AT197=14),"quatorze",IF(OR(AT197=95,AT197=75,AT197=15),"quinze")))))," mille"))</f>
        <v/>
      </c>
      <c r="AX197" s="46" t="str">
        <f t="shared" ref="AX197:AX199" si="972">IF(OR(AT197=16,AT197=76,AT197=96),"seize mille","")</f>
        <v/>
      </c>
      <c r="AY197" s="46" t="str">
        <f t="shared" ref="AY197:AY199" si="973">IF(AND(AU197="un mille",H197&lt;10000)," mille",CONCATENATE(" ",AU197,AV197,AW197,AX197,IF(VALUE(CONCATENATE(M197,N197,O197))=0,"",IF(VALUE(O197)=0," mille","")),IF(AND(VALUE(CONCATENATE(M197,N197,O197))&gt;1,VALUE(CONCATENATE(P197,Q197,R197))=0),"s","")))</f>
        <v xml:space="preserve"> </v>
      </c>
      <c r="AZ197" s="45"/>
      <c r="BA197" s="46" t="str">
        <f t="shared" ref="BA197:BA199" si="974">IF(OR(VALUE(P197)=0,VALUE(P197)&gt;5),"",CONCATENATE(IF(VALUE(P197)=1,"",IF(VALUE(P197)=2,"deux ",IF(VALUE(P197)=3,"trois ",IF(VALUE(P197)=4,"quatre ",IF(VALUE(P197)=5,"cinq "))))),"cent"))</f>
        <v/>
      </c>
      <c r="BB197" s="46" t="str">
        <f t="shared" ref="BB197:BB199" si="975">IF(OR(P197="",VALUE(P197)&lt;6),"",CONCATENATE(IF(VALUE(P197)=6,"six ",IF(VALUE(P197)=7,"sept ",IF(VALUE(P197)=8,"huit ",IF(VALUE(P197)=9,"neuf ")))),"cent"))</f>
        <v/>
      </c>
      <c r="BC197" s="46" t="str">
        <f t="shared" ref="BC197:BC199" si="976">CONCATENATE(" ",BA197,BB197)</f>
        <v xml:space="preserve"> </v>
      </c>
      <c r="BD197" s="45"/>
      <c r="BE197" s="46" t="str">
        <f t="shared" ref="BE197:BE199" si="977">IF(OR(Q197="",VALUE(Q197)=0,VALUE(Q197)&gt;5,AND(VALUE(BI197)&gt;10,VALUE(BI197)&lt;17)),"",IF(OR(VALUE(BI197)=10,AND(VALUE(BI197)&gt;16,VALUE(BI197)&lt;20)),"dix",IF(VALUE(Q197)=2,"vingt",IF(VALUE(Q197)=3,"trente",IF(VALUE(Q197)=4,"quarante",IF(VALUE(Q197)=5,"cinquante"))))))</f>
        <v/>
      </c>
      <c r="BF197" s="46" t="str">
        <f t="shared" ref="BF197:BF199" si="978">IF(OR(Q197="",VALUE(Q197)&lt;6),"",IF(AND(VALUE(Q197)=7,OR(VALUE(R197)=0,BI197&gt;76)),"soixante dix",IF(OR(VALUE(Q197)=6,VALUE(Q197)=7),"soixante",IF(AND(VALUE(Q197)=9,OR(VALUE(R197)=0,VALUE(BI197)&gt;96)),"quatre vingt dix",IF(OR(VALUE(Q197)=8,VALUE(Q197)=9),"quatre vingt")))))</f>
        <v/>
      </c>
      <c r="BG197" s="46" t="str">
        <f t="shared" ref="BG197:BG199" si="979">CONCATENATE(" ",BE197,BF197,IF(OR(VALUE(R197)&lt;&gt;1,VALUE(Q197)=0,VALUE(Q197)=1,VALUE(Q197)=8,VALUE(Q197)=9),""," et"))</f>
        <v xml:space="preserve"> </v>
      </c>
      <c r="BH197" s="45"/>
      <c r="BI197" s="46">
        <f t="shared" ref="BI197:BI199" si="980">VALUE(CONCATENATE(Q197,R197))</f>
        <v>0</v>
      </c>
      <c r="BJ197" s="46" t="str">
        <f t="shared" ref="BJ197:BJ199" si="981">IF(OR(VALUE(R197)=0,BI197="",VALUE(R197)&gt;5,AND(VALUE(BI197)&gt;5,VALUE(BI197)&lt;16),AND(VALUE(BI197)&gt;65,VALUE(BI197)&lt;76),AND(VALUE(BI197)&gt;85,VALUE(BI197)&lt;96)),"",CONCATENATE(IF(VALUE(R197)=1,"un",IF(VALUE(R197)=2,"deux",IF(VALUE(R197)=3,"trois",IF(VALUE(R197)=4,"quatre",IF(VALUE(R197)=5,"cinq")))))," euro"))</f>
        <v/>
      </c>
      <c r="BK197" s="46" t="str">
        <f t="shared" ref="BK197:BK199" si="982">IF(OR(BI197="",VALUE(R197)&lt;6,AND(VALUE(BI197)&gt;10,VALUE(BI197)&lt;17),BI197=76,BI197=96),"",CONCATENATE(IF(VALUE(R197)=6,"six",IF(VALUE(R197)=7,"sept",IF(VALUE(R197)=8,"huit",IF(VALUE(R197)=9,"neuf",IF(VALUE(BI197)=10,"dix")))))," euro"))</f>
        <v/>
      </c>
      <c r="BL197" s="46" t="str">
        <f t="shared" ref="BL197:BL199" si="983">IF(OR(BI197="",VALUE(BI197)&lt;11,AND(VALUE(BI197)&gt;15,VALUE(BI197)&lt;71),AND(VALUE(BI197)&gt;75,VALUE(BI197)&lt;91),VALUE(BI197)&gt;95),"",CONCATENATE(IF(OR(VALUE(BI197)=91,VALUE(BI197)=71,VALUE(BI197)=11),"onze",IF(OR(VALUE(BI197)=92,VALUE(BI197)=72,VALUE(BI197)=12),"douze",IF(OR(VALUE(BI197)=93,VALUE(BI197)=73,VALUE(BI197)=13),"treize",IF(OR(BI197=94,BI197=74,BI197=14),"quatorze",IF(OR(BI197=95,BI197=75,BI197=15),"quinze")))))," euro"))</f>
        <v/>
      </c>
      <c r="BM197" s="46" t="str">
        <f t="shared" ref="BM197:BM199" si="984">IF(OR(BI197=16,BI197=76,BI197=96),"seize euro","")</f>
        <v/>
      </c>
      <c r="BN197" s="46" t="str">
        <f t="shared" ref="BN197:BN199" si="985">IF(VALUE(CONCATENATE(J197,K197,L197,M197,N197,O197,P197,Q197,R197))=0,"zero euro",CONCATENATE(" ",BJ197,BK197,BL197,BM197,IF(VALUE(CONCATENATE(M197,N197,O197,P197,Q197,R197))=0," d'",""),IF(OR(VALUE(R197)=0,VALUE(CONCATENATE(P197,Q197,R197))=0)," euro",""),IF(VALUE(CONCATENATE(J197,K197,L197,M197,N197,O197,P197,Q197,R197))&gt;1,"s","")))</f>
        <v>zero euro</v>
      </c>
      <c r="BO197" s="45"/>
      <c r="BP197" s="46" t="str">
        <f t="shared" ref="BP197:BP199" si="986">IF(VALUE(CONCATENATE(T197,U197))=0,""," virgule")</f>
        <v/>
      </c>
      <c r="BQ197" s="45"/>
      <c r="BR197" s="46" t="str">
        <f t="shared" ref="BR197:BR199" si="987">IF(OR(T197="",VALUE(T197)=0,VALUE(T197)&gt;5,AND(VALUE(BV197)&gt;10,VALUE(BV197)&lt;17)),"",IF(OR(VALUE(BV197)=10,AND(VALUE(BV197)&gt;16,VALUE(BV197)&lt;20)),"dix",IF(VALUE(T197)=2,"vingt",IF(VALUE(T197)=3,"trente",IF(VALUE(T197)=4,"quarante",IF(VALUE(T197)=5,"cinquante"))))))</f>
        <v/>
      </c>
      <c r="BS197" s="46" t="str">
        <f t="shared" ref="BS197:BS199" si="988">IF(OR(T197="",VALUE(T197)&lt;6),"",IF(AND(VALUE(T197)=7,OR(VALUE(U197)=0,BV197&gt;76)),"soixante dix",IF(OR(VALUE(T197)=6,VALUE(T197)=7),"soixante",IF(AND(VALUE(T197)=9,OR(VALUE(U197)=0,VALUE(BV197)&gt;96)),"quatre vingt dix",IF(OR(VALUE(T197)=8,VALUE(T197)=9),"quatre vingt")))))</f>
        <v/>
      </c>
      <c r="BT197" s="46" t="str">
        <f t="shared" ref="BT197:BT199" si="989">CONCATENATE(" ",BR197,BS197,IF(OR(VALUE(U197)&lt;&gt;1,VALUE(T197)=0,VALUE(T197)=1,VALUE(T197)=8,VALUE(T197)=9),""," et"))</f>
        <v xml:space="preserve"> </v>
      </c>
      <c r="BU197" s="45"/>
      <c r="BV197" s="46">
        <f t="shared" ref="BV197:BV199" si="990">VALUE(CONCATENATE(T197,U197))</f>
        <v>0</v>
      </c>
      <c r="BW197" s="46" t="str">
        <f>IF(OR(VALUE(U197)=0,BV197="",VALUE(U197)&gt;5,AND(VALUE(BV197)&gt;5,VALUE(BV197)&lt;16),AND(VALUE(BV197)&gt;65,VALUE(BV197)&lt;76),AND(VALUE(BV197)&gt;85,VALUE(BV197)&lt;96)),"",CONCATENATE(IF(VALUE(U197)=1,"un",IF(VALUE(U197)=2,"deux",IF(VALUE(U197)=3,"trois",IF(VALUE(U197)=4,"quatre",IF(VALUE(U197)=5,"cinq")))))," centime"))</f>
        <v/>
      </c>
      <c r="BX197" s="46" t="str">
        <f>IF(OR(BV197="",VALUE(U197)&lt;6,AND(VALUE(BV197)&gt;10,VALUE(BV197)&lt;17),BV197=76,BV197=96),"",CONCATENATE(IF(VALUE(U197)=6,"six",IF(VALUE(U197)=7,"sept",IF(VALUE(U197)=8,"huit",IF(VALUE(U197)=9,"neuf",IF(VALUE(BV197)=10,"dix")))))," centime"))</f>
        <v/>
      </c>
      <c r="BY197" s="46" t="str">
        <f>IF(OR(BV197="",VALUE(BV197)&lt;11,AND(VALUE(BV197)&gt;15,VALUE(BV197)&lt;71),AND(VALUE(BV197)&gt;75,VALUE(BV197)&lt;91),VALUE(BV197)&gt;95),"",CONCATENATE(IF(OR(VALUE(BV197)=91,VALUE(BV197)=71,VALUE(BV197)=11),"onze",IF(OR(VALUE(BV197)=92,VALUE(BV197)=72,VALUE(BV197)=12),"douze",IF(OR(VALUE(BV197)=93,VALUE(BV197)=73,VALUE(BV197)=13),"treize",IF(OR(BV197=94,BV197=74,BV197=14),"quatorze",IF(OR(BV197=95,BV197=75,BV197=15),"quinze")))))," centime"))</f>
        <v/>
      </c>
      <c r="BZ197" s="46" t="str">
        <f>IF(OR(BV197=16,BV197=76,BV197=96),"seize centime","")</f>
        <v/>
      </c>
      <c r="CA197" s="46" t="str">
        <f>CONCATENATE(" ",BW197,BX197,BY197,BZ197,IF(AND(VALUE(RIGHT(I197,2))&lt;&gt;0,VALUE(RIGHT(I197,1))=0),"centime",""),IF(VALUE(CONCATENATE(T197,U197))&gt;1,"s",""))</f>
        <v xml:space="preserve"> </v>
      </c>
      <c r="CB197" s="45"/>
      <c r="CC197" s="19" t="str">
        <f t="shared" ref="CC197:CC199" si="991">CONCATENATE(Y197,AC197,AJ197,AN197,AR197,AY197,BC197,BG197,BN197,BP197,BT197,CA197)</f>
        <v xml:space="preserve">       zero euro  </v>
      </c>
      <c r="CD197" s="47" t="e">
        <f>#REF!*H197</f>
        <v>#REF!</v>
      </c>
    </row>
    <row r="198" spans="1:82" ht="22.5" x14ac:dyDescent="0.2">
      <c r="A198" s="23" t="s">
        <v>337</v>
      </c>
      <c r="B198" s="72">
        <v>2</v>
      </c>
      <c r="C198" s="39">
        <v>2</v>
      </c>
      <c r="D198" s="39">
        <v>7</v>
      </c>
      <c r="E198" s="49">
        <f>IF(G198="","",MAX(E$9:E197)+1)</f>
        <v>152</v>
      </c>
      <c r="F198" s="50" t="s">
        <v>10</v>
      </c>
      <c r="G198" s="75" t="s">
        <v>28</v>
      </c>
      <c r="H198" s="43">
        <v>0</v>
      </c>
      <c r="I198" s="44" t="str">
        <f t="shared" si="938"/>
        <v xml:space="preserve"> 0,00</v>
      </c>
      <c r="J198" s="44" t="str">
        <f t="shared" si="939"/>
        <v>0</v>
      </c>
      <c r="K198" s="44" t="str">
        <f t="shared" si="940"/>
        <v>0</v>
      </c>
      <c r="L198" s="44" t="str">
        <f t="shared" si="941"/>
        <v>0</v>
      </c>
      <c r="M198" s="44" t="str">
        <f t="shared" si="942"/>
        <v>0</v>
      </c>
      <c r="N198" s="44" t="str">
        <f t="shared" si="943"/>
        <v>0</v>
      </c>
      <c r="O198" s="44" t="str">
        <f t="shared" si="944"/>
        <v>0</v>
      </c>
      <c r="P198" s="44" t="str">
        <f t="shared" si="945"/>
        <v>0</v>
      </c>
      <c r="Q198" s="44" t="str">
        <f t="shared" si="946"/>
        <v>0</v>
      </c>
      <c r="R198" s="44" t="str">
        <f t="shared" si="947"/>
        <v>0</v>
      </c>
      <c r="S198" s="44" t="s">
        <v>12</v>
      </c>
      <c r="T198" s="44" t="str">
        <f t="shared" si="948"/>
        <v>0</v>
      </c>
      <c r="U198" s="44" t="str">
        <f t="shared" si="949"/>
        <v>0</v>
      </c>
      <c r="V198" s="45"/>
      <c r="W198" s="46" t="str">
        <f t="shared" si="950"/>
        <v/>
      </c>
      <c r="X198" s="46" t="str">
        <f t="shared" si="951"/>
        <v/>
      </c>
      <c r="Y198" s="46" t="str">
        <f t="shared" si="952"/>
        <v/>
      </c>
      <c r="Z198" s="45"/>
      <c r="AA198" s="46" t="str">
        <f t="shared" si="953"/>
        <v/>
      </c>
      <c r="AB198" s="46" t="str">
        <f t="shared" si="954"/>
        <v/>
      </c>
      <c r="AC198" s="46" t="str">
        <f t="shared" si="955"/>
        <v xml:space="preserve"> </v>
      </c>
      <c r="AD198" s="45"/>
      <c r="AE198" s="46">
        <f t="shared" si="956"/>
        <v>0</v>
      </c>
      <c r="AF198" s="46" t="str">
        <f t="shared" si="957"/>
        <v/>
      </c>
      <c r="AG198" s="46" t="str">
        <f t="shared" si="958"/>
        <v/>
      </c>
      <c r="AH198" s="46" t="str">
        <f t="shared" si="959"/>
        <v/>
      </c>
      <c r="AI198" s="46" t="str">
        <f t="shared" si="960"/>
        <v/>
      </c>
      <c r="AJ198" s="46" t="str">
        <f t="shared" si="961"/>
        <v xml:space="preserve"> </v>
      </c>
      <c r="AK198" s="45"/>
      <c r="AL198" s="46" t="str">
        <f t="shared" si="962"/>
        <v/>
      </c>
      <c r="AM198" s="46" t="str">
        <f t="shared" si="963"/>
        <v/>
      </c>
      <c r="AN198" s="46" t="str">
        <f t="shared" si="964"/>
        <v xml:space="preserve"> </v>
      </c>
      <c r="AO198" s="45"/>
      <c r="AP198" s="46" t="str">
        <f t="shared" si="965"/>
        <v/>
      </c>
      <c r="AQ198" s="46" t="str">
        <f t="shared" si="966"/>
        <v/>
      </c>
      <c r="AR198" s="46" t="str">
        <f t="shared" si="967"/>
        <v xml:space="preserve"> </v>
      </c>
      <c r="AS198" s="45"/>
      <c r="AT198" s="46">
        <f t="shared" si="968"/>
        <v>0</v>
      </c>
      <c r="AU198" s="46" t="str">
        <f t="shared" si="969"/>
        <v/>
      </c>
      <c r="AV198" s="46" t="str">
        <f t="shared" si="970"/>
        <v/>
      </c>
      <c r="AW198" s="46" t="str">
        <f t="shared" si="971"/>
        <v/>
      </c>
      <c r="AX198" s="46" t="str">
        <f t="shared" si="972"/>
        <v/>
      </c>
      <c r="AY198" s="46" t="str">
        <f t="shared" si="973"/>
        <v xml:space="preserve"> </v>
      </c>
      <c r="AZ198" s="45"/>
      <c r="BA198" s="46" t="str">
        <f t="shared" si="974"/>
        <v/>
      </c>
      <c r="BB198" s="46" t="str">
        <f t="shared" si="975"/>
        <v/>
      </c>
      <c r="BC198" s="46" t="str">
        <f t="shared" si="976"/>
        <v xml:space="preserve"> </v>
      </c>
      <c r="BD198" s="45"/>
      <c r="BE198" s="46" t="str">
        <f t="shared" si="977"/>
        <v/>
      </c>
      <c r="BF198" s="46" t="str">
        <f t="shared" si="978"/>
        <v/>
      </c>
      <c r="BG198" s="46" t="str">
        <f t="shared" si="979"/>
        <v xml:space="preserve"> </v>
      </c>
      <c r="BH198" s="45"/>
      <c r="BI198" s="46">
        <f t="shared" si="980"/>
        <v>0</v>
      </c>
      <c r="BJ198" s="46" t="str">
        <f t="shared" si="981"/>
        <v/>
      </c>
      <c r="BK198" s="46" t="str">
        <f t="shared" si="982"/>
        <v/>
      </c>
      <c r="BL198" s="46" t="str">
        <f t="shared" si="983"/>
        <v/>
      </c>
      <c r="BM198" s="46" t="str">
        <f t="shared" si="984"/>
        <v/>
      </c>
      <c r="BN198" s="46" t="str">
        <f t="shared" si="985"/>
        <v>zero euro</v>
      </c>
      <c r="BO198" s="45"/>
      <c r="BP198" s="46" t="str">
        <f t="shared" si="986"/>
        <v/>
      </c>
      <c r="BQ198" s="45"/>
      <c r="BR198" s="46" t="str">
        <f t="shared" si="987"/>
        <v/>
      </c>
      <c r="BS198" s="46" t="str">
        <f t="shared" si="988"/>
        <v/>
      </c>
      <c r="BT198" s="46" t="str">
        <f t="shared" si="989"/>
        <v xml:space="preserve"> </v>
      </c>
      <c r="BU198" s="45"/>
      <c r="BV198" s="46">
        <f t="shared" si="990"/>
        <v>0</v>
      </c>
      <c r="BW198" s="46" t="str">
        <f>IF(OR(VALUE(U198)=0,BV198="",VALUE(U198)&gt;5,AND(VALUE(BV198)&gt;5,VALUE(BV198)&lt;16),AND(VALUE(BV198)&gt;65,VALUE(BV198)&lt;76),AND(VALUE(BV198)&gt;85,VALUE(BV198)&lt;96)),"",CONCATENATE(IF(VALUE(U198)=1,"un",IF(VALUE(U198)=2,"deux",IF(VALUE(U198)=3,"trois",IF(VALUE(U198)=4,"quatre",IF(VALUE(U198)=5,"cinq")))))," centime"))</f>
        <v/>
      </c>
      <c r="BX198" s="46" t="str">
        <f>IF(OR(BV198="",VALUE(U198)&lt;6,AND(VALUE(BV198)&gt;10,VALUE(BV198)&lt;17),BV198=76,BV198=96),"",CONCATENATE(IF(VALUE(U198)=6,"six",IF(VALUE(U198)=7,"sept",IF(VALUE(U198)=8,"huit",IF(VALUE(U198)=9,"neuf",IF(VALUE(BV198)=10,"dix")))))," centime"))</f>
        <v/>
      </c>
      <c r="BY198" s="46" t="str">
        <f>IF(OR(BV198="",VALUE(BV198)&lt;11,AND(VALUE(BV198)&gt;15,VALUE(BV198)&lt;71),AND(VALUE(BV198)&gt;75,VALUE(BV198)&lt;91),VALUE(BV198)&gt;95),"",CONCATENATE(IF(OR(VALUE(BV198)=91,VALUE(BV198)=71,VALUE(BV198)=11),"onze",IF(OR(VALUE(BV198)=92,VALUE(BV198)=72,VALUE(BV198)=12),"douze",IF(OR(VALUE(BV198)=93,VALUE(BV198)=73,VALUE(BV198)=13),"treize",IF(OR(BV198=94,BV198=74,BV198=14),"quatorze",IF(OR(BV198=95,BV198=75,BV198=15),"quinze")))))," centime"))</f>
        <v/>
      </c>
      <c r="BZ198" s="46" t="str">
        <f>IF(OR(BV198=16,BV198=76,BV198=96),"seize centime","")</f>
        <v/>
      </c>
      <c r="CA198" s="46" t="str">
        <f>CONCATENATE(" ",BW198,BX198,BY198,BZ198,IF(AND(VALUE(RIGHT(I198,2))&lt;&gt;0,VALUE(RIGHT(I198,1))=0),"centime",""),IF(VALUE(CONCATENATE(T198,U198))&gt;1,"s",""))</f>
        <v xml:space="preserve"> </v>
      </c>
      <c r="CB198" s="45"/>
      <c r="CC198" s="19" t="str">
        <f t="shared" si="991"/>
        <v xml:space="preserve">       zero euro  </v>
      </c>
      <c r="CD198" s="47" t="e">
        <f>#REF!*H198</f>
        <v>#REF!</v>
      </c>
    </row>
    <row r="199" spans="1:82" ht="22.5" x14ac:dyDescent="0.2">
      <c r="A199" s="23" t="s">
        <v>337</v>
      </c>
      <c r="B199" s="72">
        <v>2</v>
      </c>
      <c r="C199" s="39">
        <v>2</v>
      </c>
      <c r="D199" s="39">
        <v>7</v>
      </c>
      <c r="E199" s="49">
        <f>IF(G199="","",MAX(E$9:E198)+1)</f>
        <v>153</v>
      </c>
      <c r="F199" s="50" t="s">
        <v>44</v>
      </c>
      <c r="G199" s="75" t="s">
        <v>28</v>
      </c>
      <c r="H199" s="43">
        <v>0</v>
      </c>
      <c r="I199" s="44" t="str">
        <f t="shared" si="938"/>
        <v xml:space="preserve"> 0,00</v>
      </c>
      <c r="J199" s="44" t="str">
        <f t="shared" si="939"/>
        <v>0</v>
      </c>
      <c r="K199" s="44" t="str">
        <f t="shared" si="940"/>
        <v>0</v>
      </c>
      <c r="L199" s="44" t="str">
        <f t="shared" si="941"/>
        <v>0</v>
      </c>
      <c r="M199" s="44" t="str">
        <f t="shared" si="942"/>
        <v>0</v>
      </c>
      <c r="N199" s="44" t="str">
        <f t="shared" si="943"/>
        <v>0</v>
      </c>
      <c r="O199" s="44" t="str">
        <f t="shared" si="944"/>
        <v>0</v>
      </c>
      <c r="P199" s="44" t="str">
        <f t="shared" si="945"/>
        <v>0</v>
      </c>
      <c r="Q199" s="44" t="str">
        <f t="shared" si="946"/>
        <v>0</v>
      </c>
      <c r="R199" s="44" t="str">
        <f t="shared" si="947"/>
        <v>0</v>
      </c>
      <c r="S199" s="44" t="s">
        <v>12</v>
      </c>
      <c r="T199" s="44" t="str">
        <f t="shared" si="948"/>
        <v>0</v>
      </c>
      <c r="U199" s="44" t="str">
        <f t="shared" si="949"/>
        <v>0</v>
      </c>
      <c r="V199" s="45"/>
      <c r="W199" s="46" t="str">
        <f t="shared" si="950"/>
        <v/>
      </c>
      <c r="X199" s="46" t="str">
        <f t="shared" si="951"/>
        <v/>
      </c>
      <c r="Y199" s="46" t="str">
        <f t="shared" si="952"/>
        <v/>
      </c>
      <c r="Z199" s="45"/>
      <c r="AA199" s="46" t="str">
        <f t="shared" si="953"/>
        <v/>
      </c>
      <c r="AB199" s="46" t="str">
        <f t="shared" si="954"/>
        <v/>
      </c>
      <c r="AC199" s="46" t="str">
        <f t="shared" si="955"/>
        <v xml:space="preserve"> </v>
      </c>
      <c r="AD199" s="45"/>
      <c r="AE199" s="46">
        <f t="shared" si="956"/>
        <v>0</v>
      </c>
      <c r="AF199" s="46" t="str">
        <f t="shared" si="957"/>
        <v/>
      </c>
      <c r="AG199" s="46" t="str">
        <f t="shared" si="958"/>
        <v/>
      </c>
      <c r="AH199" s="46" t="str">
        <f t="shared" si="959"/>
        <v/>
      </c>
      <c r="AI199" s="46" t="str">
        <f t="shared" si="960"/>
        <v/>
      </c>
      <c r="AJ199" s="46" t="str">
        <f t="shared" si="961"/>
        <v xml:space="preserve"> </v>
      </c>
      <c r="AK199" s="45"/>
      <c r="AL199" s="46" t="str">
        <f t="shared" si="962"/>
        <v/>
      </c>
      <c r="AM199" s="46" t="str">
        <f t="shared" si="963"/>
        <v/>
      </c>
      <c r="AN199" s="46" t="str">
        <f t="shared" si="964"/>
        <v xml:space="preserve"> </v>
      </c>
      <c r="AO199" s="45"/>
      <c r="AP199" s="46" t="str">
        <f t="shared" si="965"/>
        <v/>
      </c>
      <c r="AQ199" s="46" t="str">
        <f t="shared" si="966"/>
        <v/>
      </c>
      <c r="AR199" s="46" t="str">
        <f t="shared" si="967"/>
        <v xml:space="preserve"> </v>
      </c>
      <c r="AS199" s="45"/>
      <c r="AT199" s="46">
        <f t="shared" si="968"/>
        <v>0</v>
      </c>
      <c r="AU199" s="46" t="str">
        <f t="shared" si="969"/>
        <v/>
      </c>
      <c r="AV199" s="46" t="str">
        <f t="shared" si="970"/>
        <v/>
      </c>
      <c r="AW199" s="46" t="str">
        <f t="shared" si="971"/>
        <v/>
      </c>
      <c r="AX199" s="46" t="str">
        <f t="shared" si="972"/>
        <v/>
      </c>
      <c r="AY199" s="46" t="str">
        <f t="shared" si="973"/>
        <v xml:space="preserve"> </v>
      </c>
      <c r="AZ199" s="45"/>
      <c r="BA199" s="46" t="str">
        <f t="shared" si="974"/>
        <v/>
      </c>
      <c r="BB199" s="46" t="str">
        <f t="shared" si="975"/>
        <v/>
      </c>
      <c r="BC199" s="46" t="str">
        <f t="shared" si="976"/>
        <v xml:space="preserve"> </v>
      </c>
      <c r="BD199" s="45"/>
      <c r="BE199" s="46" t="str">
        <f t="shared" si="977"/>
        <v/>
      </c>
      <c r="BF199" s="46" t="str">
        <f t="shared" si="978"/>
        <v/>
      </c>
      <c r="BG199" s="46" t="str">
        <f t="shared" si="979"/>
        <v xml:space="preserve"> </v>
      </c>
      <c r="BH199" s="45"/>
      <c r="BI199" s="46">
        <f t="shared" si="980"/>
        <v>0</v>
      </c>
      <c r="BJ199" s="46" t="str">
        <f t="shared" si="981"/>
        <v/>
      </c>
      <c r="BK199" s="46" t="str">
        <f t="shared" si="982"/>
        <v/>
      </c>
      <c r="BL199" s="46" t="str">
        <f t="shared" si="983"/>
        <v/>
      </c>
      <c r="BM199" s="46" t="str">
        <f t="shared" si="984"/>
        <v/>
      </c>
      <c r="BN199" s="46" t="str">
        <f t="shared" si="985"/>
        <v>zero euro</v>
      </c>
      <c r="BO199" s="45"/>
      <c r="BP199" s="46" t="str">
        <f t="shared" si="986"/>
        <v/>
      </c>
      <c r="BQ199" s="45"/>
      <c r="BR199" s="46" t="str">
        <f t="shared" si="987"/>
        <v/>
      </c>
      <c r="BS199" s="46" t="str">
        <f t="shared" si="988"/>
        <v/>
      </c>
      <c r="BT199" s="46" t="str">
        <f t="shared" si="989"/>
        <v xml:space="preserve"> </v>
      </c>
      <c r="BU199" s="45"/>
      <c r="BV199" s="46">
        <f t="shared" si="990"/>
        <v>0</v>
      </c>
      <c r="BW199" s="46" t="str">
        <f>IF(OR(VALUE(U199)=0,BV199="",VALUE(U199)&gt;5,AND(VALUE(BV199)&gt;5,VALUE(BV199)&lt;16),AND(VALUE(BV199)&gt;65,VALUE(BV199)&lt;76),AND(VALUE(BV199)&gt;85,VALUE(BV199)&lt;96)),"",CONCATENATE(IF(VALUE(U199)=1,"un",IF(VALUE(U199)=2,"deux",IF(VALUE(U199)=3,"trois",IF(VALUE(U199)=4,"quatre",IF(VALUE(U199)=5,"cinq")))))," centime"))</f>
        <v/>
      </c>
      <c r="BX199" s="46" t="str">
        <f>IF(OR(BV199="",VALUE(U199)&lt;6,AND(VALUE(BV199)&gt;10,VALUE(BV199)&lt;17),BV199=76,BV199=96),"",CONCATENATE(IF(VALUE(U199)=6,"six",IF(VALUE(U199)=7,"sept",IF(VALUE(U199)=8,"huit",IF(VALUE(U199)=9,"neuf",IF(VALUE(BV199)=10,"dix")))))," centime"))</f>
        <v/>
      </c>
      <c r="BY199" s="46" t="str">
        <f>IF(OR(BV199="",VALUE(BV199)&lt;11,AND(VALUE(BV199)&gt;15,VALUE(BV199)&lt;71),AND(VALUE(BV199)&gt;75,VALUE(BV199)&lt;91),VALUE(BV199)&gt;95),"",CONCATENATE(IF(OR(VALUE(BV199)=91,VALUE(BV199)=71,VALUE(BV199)=11),"onze",IF(OR(VALUE(BV199)=92,VALUE(BV199)=72,VALUE(BV199)=12),"douze",IF(OR(VALUE(BV199)=93,VALUE(BV199)=73,VALUE(BV199)=13),"treize",IF(OR(BV199=94,BV199=74,BV199=14),"quatorze",IF(OR(BV199=95,BV199=75,BV199=15),"quinze")))))," centime"))</f>
        <v/>
      </c>
      <c r="BZ199" s="46" t="str">
        <f>IF(OR(BV199=16,BV199=76,BV199=96),"seize centime","")</f>
        <v/>
      </c>
      <c r="CA199" s="46" t="str">
        <f>CONCATENATE(" ",BW199,BX199,BY199,BZ199,IF(AND(VALUE(RIGHT(I199,2))&lt;&gt;0,VALUE(RIGHT(I199,1))=0),"centime",""),IF(VALUE(CONCATENATE(T199,U199))&gt;1,"s",""))</f>
        <v xml:space="preserve"> </v>
      </c>
      <c r="CB199" s="45"/>
      <c r="CC199" s="19" t="str">
        <f t="shared" si="991"/>
        <v xml:space="preserve">       zero euro  </v>
      </c>
      <c r="CD199" s="47" t="e">
        <f>#REF!*H199</f>
        <v>#REF!</v>
      </c>
    </row>
    <row r="200" spans="1:82" ht="15" customHeight="1" x14ac:dyDescent="0.2">
      <c r="A200" s="23" t="s">
        <v>337</v>
      </c>
      <c r="B200" s="70">
        <v>2</v>
      </c>
      <c r="C200" s="34">
        <v>2</v>
      </c>
      <c r="D200" s="34">
        <v>8</v>
      </c>
      <c r="E200" s="35" t="str">
        <f>IF(G200="","",MAX(E$9:E199)+1)</f>
        <v/>
      </c>
      <c r="F200" s="71" t="s">
        <v>45</v>
      </c>
      <c r="G200" s="37"/>
      <c r="H200" s="38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6"/>
      <c r="W200" s="46"/>
      <c r="X200" s="46"/>
      <c r="Y200" s="46"/>
      <c r="Z200" s="46"/>
      <c r="AA200" s="46"/>
      <c r="AB200" s="46"/>
      <c r="AC200" s="46"/>
      <c r="AD200" s="46"/>
      <c r="AE200" s="46"/>
      <c r="AF200" s="46"/>
      <c r="AG200" s="46"/>
      <c r="AH200" s="46"/>
      <c r="AI200" s="46"/>
      <c r="AJ200" s="46"/>
      <c r="AK200" s="46"/>
      <c r="AL200" s="46"/>
      <c r="AM200" s="46"/>
      <c r="AN200" s="46"/>
      <c r="AO200" s="46"/>
      <c r="AP200" s="46"/>
      <c r="AQ200" s="46"/>
      <c r="AR200" s="46"/>
      <c r="AS200" s="46"/>
      <c r="AT200" s="46"/>
      <c r="AU200" s="46"/>
      <c r="AV200" s="46"/>
      <c r="AW200" s="46"/>
      <c r="AX200" s="46"/>
      <c r="AY200" s="46"/>
      <c r="AZ200" s="46"/>
      <c r="BA200" s="46"/>
      <c r="BB200" s="46"/>
      <c r="BC200" s="46"/>
      <c r="BD200" s="46"/>
      <c r="BE200" s="46"/>
      <c r="BF200" s="46"/>
      <c r="BG200" s="46"/>
      <c r="BH200" s="46"/>
      <c r="BI200" s="46"/>
      <c r="BJ200" s="46"/>
      <c r="BK200" s="46"/>
      <c r="BL200" s="46"/>
      <c r="BM200" s="46"/>
      <c r="BN200" s="46"/>
      <c r="BO200" s="46"/>
      <c r="BP200" s="46"/>
      <c r="BQ200" s="46"/>
      <c r="BR200" s="46"/>
      <c r="BS200" s="46"/>
      <c r="BT200" s="46"/>
      <c r="BU200" s="46"/>
      <c r="BV200" s="46"/>
      <c r="BW200" s="46"/>
      <c r="BX200" s="46"/>
      <c r="BY200" s="46"/>
      <c r="BZ200" s="46"/>
      <c r="CA200" s="46"/>
      <c r="CB200" s="46"/>
      <c r="CC200" s="59"/>
      <c r="CD200" s="59"/>
    </row>
    <row r="201" spans="1:82" ht="11.25" x14ac:dyDescent="0.2">
      <c r="A201" s="23" t="s">
        <v>337</v>
      </c>
      <c r="B201" s="72">
        <v>2</v>
      </c>
      <c r="C201" s="39">
        <v>2</v>
      </c>
      <c r="D201" s="39">
        <v>8</v>
      </c>
      <c r="E201" s="49">
        <f>IF(G201="","",MAX(E$9:E200)+1)</f>
        <v>154</v>
      </c>
      <c r="F201" s="76" t="s">
        <v>46</v>
      </c>
      <c r="G201" s="75" t="s">
        <v>28</v>
      </c>
      <c r="H201" s="43">
        <v>0</v>
      </c>
      <c r="I201" s="44" t="str">
        <f t="shared" ref="I201:I203" si="992">IF(H201=INT(H201),CONCATENATE(" ",H201,",00"),IF(INT(H201*10)=H201*10,CONCATENATE(" ",H201,"0"),CONCATENATE(" ",H201)))</f>
        <v xml:space="preserve"> 0,00</v>
      </c>
      <c r="J201" s="44" t="str">
        <f t="shared" ref="J201:J203" si="993">IF(H201&gt;=100000000,MID(RIGHT(I201,12),1,1),"0")</f>
        <v>0</v>
      </c>
      <c r="K201" s="44" t="str">
        <f t="shared" ref="K201:K203" si="994">IF(H201&gt;=10000000,MID(RIGHT(I201,11),1,1),"0")</f>
        <v>0</v>
      </c>
      <c r="L201" s="44" t="str">
        <f t="shared" ref="L201:L203" si="995">IF(H201&gt;=1000000,MID(RIGHT(I201,10),1,1),"0")</f>
        <v>0</v>
      </c>
      <c r="M201" s="44" t="str">
        <f t="shared" ref="M201:M203" si="996">IF(H201&gt;=100000,MID(RIGHT(I201,9),1,1),"0")</f>
        <v>0</v>
      </c>
      <c r="N201" s="44" t="str">
        <f t="shared" ref="N201:N203" si="997">IF(H201&gt;=10000,MID(RIGHT(I201,8),1,1),"0")</f>
        <v>0</v>
      </c>
      <c r="O201" s="44" t="str">
        <f t="shared" ref="O201:O203" si="998">IF(H201&gt;=1000,MID(RIGHT(I201,7),1,1),"0")</f>
        <v>0</v>
      </c>
      <c r="P201" s="44" t="str">
        <f t="shared" ref="P201:P203" si="999">IF(H201&gt;=100,MID(RIGHT(I201,6),1,1),"0")</f>
        <v>0</v>
      </c>
      <c r="Q201" s="44" t="str">
        <f t="shared" ref="Q201:Q203" si="1000">IF(H201&gt;=10,MID(RIGHT(I201,5),1,1),"0")</f>
        <v>0</v>
      </c>
      <c r="R201" s="44" t="str">
        <f t="shared" ref="R201:R203" si="1001">IF(H201&gt;=0,MID(RIGHT(I201,4),1,1),"0")</f>
        <v>0</v>
      </c>
      <c r="S201" s="44" t="s">
        <v>12</v>
      </c>
      <c r="T201" s="44" t="str">
        <f t="shared" ref="T201:T203" si="1002">IF(INT(H201)&lt;&gt;H201,MID(RIGHT(I201,2),1,1),"0")</f>
        <v>0</v>
      </c>
      <c r="U201" s="44" t="str">
        <f t="shared" ref="U201:U203" si="1003">IF(INT(H201*10)&lt;&gt;H201*10,RIGHT(I201,1),"0")</f>
        <v>0</v>
      </c>
      <c r="V201" s="45"/>
      <c r="W201" s="46" t="str">
        <f t="shared" ref="W201:W203" si="1004">IF(OR(VALUE(J201)=0,VALUE(J201)&gt;5),"",CONCATENATE(IF(VALUE(J201)=1,"",IF(VALUE(J201)=2,"deux ",IF(VALUE(J201)=3,"trois ",IF(VALUE(J201)=4,"quatre ",IF(VALUE(J201)=5,"cinq "))))),"cent"))</f>
        <v/>
      </c>
      <c r="X201" s="46" t="str">
        <f t="shared" ref="X201:X203" si="1005">IF(OR(J201="",VALUE(J201)&lt;6),"",CONCATENATE(IF(VALUE(J201)=6,"six ",IF(VALUE(J201)=7,"sept ",IF(VALUE(J201)=8,"huit ",IF(VALUE(J201)=9,"neuf ")))),"cent"))</f>
        <v/>
      </c>
      <c r="Y201" s="46" t="str">
        <f t="shared" ref="Y201:Y203" si="1006">CONCATENATE(W201,X201)</f>
        <v/>
      </c>
      <c r="Z201" s="45"/>
      <c r="AA201" s="46" t="str">
        <f t="shared" ref="AA201:AA203" si="1007">IF(OR(K201="",VALUE(K201)=0,VALUE(K201)&gt;5,AND(VALUE(AE201)&gt;10,VALUE(AE201)&lt;17)),"",IF(OR(VALUE(AE201)=10,AND(VALUE(AE201)&gt;16,VALUE(AE201)&lt;20)),"dix",IF(VALUE(K201)=2,"vingt",IF(VALUE(K201)=3,"trente",IF(VALUE(K201)=4,"quarante",IF(VALUE(K201)=5,"cinquante"))))))</f>
        <v/>
      </c>
      <c r="AB201" s="46" t="str">
        <f t="shared" ref="AB201:AB203" si="1008">IF(OR(K201="",VALUE(K201)&lt;6),"",IF(AND(VALUE(K201)=7,OR(VALUE(L201)=0,AE201&gt;76)),"soixante dix",IF(OR(VALUE(K201)=6,VALUE(K201)=7),"soixante",IF(AND(VALUE(K201)=9,OR(VALUE(L201)=0,VALUE(AE201)&gt;96)),"quatre vingt dix",IF(OR(VALUE(K201)=8,VALUE(K201)=9),"quatre vingt")))))</f>
        <v/>
      </c>
      <c r="AC201" s="46" t="str">
        <f t="shared" ref="AC201:AC203" si="1009">CONCATENATE(" ",AA201,AB201,IF(OR(VALUE(L201)&lt;&gt;1,VALUE(K201)=0,VALUE(K201)=1,VALUE(K201)=8,VALUE(K201)=9),""," et"))</f>
        <v xml:space="preserve"> </v>
      </c>
      <c r="AD201" s="45"/>
      <c r="AE201" s="46">
        <f t="shared" ref="AE201:AE203" si="1010">VALUE(CONCATENATE(K201,L201))</f>
        <v>0</v>
      </c>
      <c r="AF201" s="46" t="str">
        <f t="shared" ref="AF201:AF203" si="1011">IF(OR(VALUE(L201)=0,AE201="",VALUE(L201)&gt;5,AND(VALUE(AE201)&gt;5,VALUE(AE201)&lt;16),AND(VALUE(AE201)&gt;65,VALUE(AE201)&lt;76),AND(VALUE(AE201)&gt;85,VALUE(AE201)&lt;96)),"",CONCATENATE(IF(VALUE(L201)=1,"un",IF(VALUE(L201)=2,"deux",IF(VALUE(L201)=3,"trois",IF(VALUE(L201)=4,"quatre",IF(VALUE(L201)=5,"cinq")))))," million"))</f>
        <v/>
      </c>
      <c r="AG201" s="46" t="str">
        <f t="shared" ref="AG201:AG203" si="1012">IF(OR(AE201="",VALUE(L201)&lt;6,AND(VALUE(AE201)&gt;10,VALUE(AE201)&lt;17),AE201=76,AE201=96),"",CONCATENATE(IF(VALUE(L201)=6,"six",IF(VALUE(L201)=7,"sept",IF(VALUE(L201)=8,"huit",IF(VALUE(L201)=9,"neuf",IF(VALUE(AE201)=10,"dix")))))," million"))</f>
        <v/>
      </c>
      <c r="AH201" s="46" t="str">
        <f t="shared" ref="AH201:AH203" si="1013">IF(OR(AE201="",VALUE(AE201)&lt;11,AND(VALUE(AE201)&gt;15,VALUE(AE201)&lt;71),AND(VALUE(AE201)&gt;75,VALUE(AE201)&lt;91),VALUE(AE201)&gt;95),"",CONCATENATE(IF(OR(VALUE(AE201)=91,VALUE(AE201)=71,VALUE(AE201)=11),"onze",IF(OR(VALUE(AE201)=92,VALUE(AE201)=72,VALUE(AE201)=12),"douze",IF(OR(VALUE(AE201)=93,VALUE(AE201)=73,VALUE(AE201)=13),"treize",IF(OR(AE201=94,AE201=74,AE201=14),"quatorze",IF(OR(AE201=95,AE201=75,AE201=15),"quinze")))))," million"))</f>
        <v/>
      </c>
      <c r="AI201" s="46" t="str">
        <f t="shared" ref="AI201:AI203" si="1014">IF(OR(AE201=16,AE201=76,AE201=96),"seize million","")</f>
        <v/>
      </c>
      <c r="AJ201" s="46" t="str">
        <f t="shared" ref="AJ201:AJ203" si="1015">CONCATENATE(" ",AF201,AG201,AH201,AI201,IF(VALUE(CONCATENATE(J201,K201,L201))=0,"",IF(VALUE(L201)=0,"million","")),IF(AND(VALUE(CONCATENATE(J201,K201,L201))&gt;1,VALUE(CONCATENATE(M201,N201,O201,P201,Q201,R201))=0),"s",""))</f>
        <v xml:space="preserve"> </v>
      </c>
      <c r="AK201" s="45"/>
      <c r="AL201" s="46" t="str">
        <f t="shared" ref="AL201:AL203" si="1016">IF(OR(VALUE(M201)=0,VALUE(M201)&gt;5),"",CONCATENATE(IF(VALUE(M201)=1,"",IF(VALUE(M201)=2,"deux ",IF(VALUE(M201)=3,"trois ",IF(VALUE(M201)=4,"quatre ",IF(VALUE(M201)=5,"cinq "))))),"cent"))</f>
        <v/>
      </c>
      <c r="AM201" s="46" t="str">
        <f t="shared" ref="AM201:AM203" si="1017">IF(OR(M201="",VALUE(M201)&lt;6),"",CONCATENATE(IF(VALUE(M201)=6,"six ",IF(VALUE(M201)=7,"sept ",IF(VALUE(M201)=8,"huit ",IF(VALUE(M201)=9,"neuf ")))),"cent"))</f>
        <v/>
      </c>
      <c r="AN201" s="46" t="str">
        <f t="shared" ref="AN201:AN203" si="1018">CONCATENATE(" ",AL201,AM201)</f>
        <v xml:space="preserve"> </v>
      </c>
      <c r="AO201" s="45"/>
      <c r="AP201" s="46" t="str">
        <f t="shared" ref="AP201:AP203" si="1019">IF(OR(N201="",VALUE(N201)=0,VALUE(N201)&gt;5,AND(VALUE(AT201)&gt;10,VALUE(AT201)&lt;17)),"",IF(OR(VALUE(AT201)=10,AND(VALUE(AT201)&gt;16,VALUE(AT201)&lt;20)),"dix",IF(VALUE(N201)=2,"vingt",IF(VALUE(N201)=3,"trente",IF(VALUE(N201)=4,"quarante",IF(VALUE(N201)=5,"cinquante"))))))</f>
        <v/>
      </c>
      <c r="AQ201" s="46" t="str">
        <f t="shared" ref="AQ201:AQ203" si="1020">IF(OR(N201="",VALUE(N201)&lt;6),"",IF(AND(VALUE(N201)=7,OR(VALUE(O201)=0,AT201&gt;76)),"soixante dix",IF(OR(VALUE(N201)=6,VALUE(N201)=7),"soixante",IF(AND(VALUE(N201)=9,OR(VALUE(O201)=0,VALUE(AT201)&gt;96)),"quatre vingt dix",IF(OR(VALUE(N201)=8,VALUE(N201)=9),"quatre vingt")))))</f>
        <v/>
      </c>
      <c r="AR201" s="46" t="str">
        <f t="shared" ref="AR201:AR203" si="1021">CONCATENATE(" ",AP201,AQ201,IF(OR(VALUE(O201)&lt;&gt;1,VALUE(N201)=0,VALUE(N201)=1,VALUE(N201)=8,VALUE(N201)=9),""," et"))</f>
        <v xml:space="preserve"> </v>
      </c>
      <c r="AS201" s="45"/>
      <c r="AT201" s="46">
        <f t="shared" ref="AT201:AT203" si="1022">VALUE(CONCATENATE(N201,O201))</f>
        <v>0</v>
      </c>
      <c r="AU201" s="46" t="str">
        <f t="shared" ref="AU201:AU203" si="1023">IF(OR(VALUE(O201)=0,AT201="",VALUE(O201)&gt;5,AND(VALUE(AT201)&gt;5,VALUE(AT201)&lt;16),AND(VALUE(AT201)&gt;65,VALUE(AT201)&lt;76),AND(VALUE(AT201)&gt;85,VALUE(AT201)&lt;96)),"",CONCATENATE(IF(VALUE(O201)=1,"un",IF(VALUE(O201)=2,"deux",IF(VALUE(O201)=3,"trois",IF(VALUE(O201)=4,"quatre",IF(VALUE(O201)=5,"cinq")))))," mille"))</f>
        <v/>
      </c>
      <c r="AV201" s="46" t="str">
        <f t="shared" ref="AV201:AV203" si="1024">IF(OR(AT201="",VALUE(O201)&lt;6,AND(VALUE(AT201)&gt;10,VALUE(AT201)&lt;17),AT201=76,AT201=96),"",CONCATENATE(IF(VALUE(O201)=6,"six",IF(VALUE(O201)=7,"sept",IF(VALUE(O201)=8,"huit",IF(VALUE(O201)=9,"neuf",IF(VALUE(AT201)=10,"dix")))))," mille"))</f>
        <v/>
      </c>
      <c r="AW201" s="46" t="str">
        <f t="shared" ref="AW201:AW203" si="1025">IF(OR(AT201="",VALUE(AT201)&lt;11,AND(VALUE(AT201)&gt;15,VALUE(AT201)&lt;71),AND(VALUE(AT201)&gt;75,VALUE(AT201)&lt;91),VALUE(AT201)&gt;95),"",CONCATENATE(IF(OR(VALUE(AT201)=91,VALUE(AT201)=71,VALUE(AT201)=11),"onze",IF(OR(VALUE(AT201)=92,VALUE(AT201)=72,VALUE(AT201)=12),"douze",IF(OR(VALUE(AT201)=93,VALUE(AT201)=73,VALUE(AT201)=13),"treize",IF(OR(AT201=94,AT201=74,AT201=14),"quatorze",IF(OR(AT201=95,AT201=75,AT201=15),"quinze")))))," mille"))</f>
        <v/>
      </c>
      <c r="AX201" s="46" t="str">
        <f t="shared" ref="AX201:AX203" si="1026">IF(OR(AT201=16,AT201=76,AT201=96),"seize mille","")</f>
        <v/>
      </c>
      <c r="AY201" s="46" t="str">
        <f t="shared" ref="AY201:AY203" si="1027">IF(AND(AU201="un mille",H201&lt;10000)," mille",CONCATENATE(" ",AU201,AV201,AW201,AX201,IF(VALUE(CONCATENATE(M201,N201,O201))=0,"",IF(VALUE(O201)=0," mille","")),IF(AND(VALUE(CONCATENATE(M201,N201,O201))&gt;1,VALUE(CONCATENATE(P201,Q201,R201))=0),"s","")))</f>
        <v xml:space="preserve"> </v>
      </c>
      <c r="AZ201" s="45"/>
      <c r="BA201" s="46" t="str">
        <f t="shared" ref="BA201:BA203" si="1028">IF(OR(VALUE(P201)=0,VALUE(P201)&gt;5),"",CONCATENATE(IF(VALUE(P201)=1,"",IF(VALUE(P201)=2,"deux ",IF(VALUE(P201)=3,"trois ",IF(VALUE(P201)=4,"quatre ",IF(VALUE(P201)=5,"cinq "))))),"cent"))</f>
        <v/>
      </c>
      <c r="BB201" s="46" t="str">
        <f t="shared" ref="BB201:BB203" si="1029">IF(OR(P201="",VALUE(P201)&lt;6),"",CONCATENATE(IF(VALUE(P201)=6,"six ",IF(VALUE(P201)=7,"sept ",IF(VALUE(P201)=8,"huit ",IF(VALUE(P201)=9,"neuf ")))),"cent"))</f>
        <v/>
      </c>
      <c r="BC201" s="46" t="str">
        <f t="shared" ref="BC201:BC203" si="1030">CONCATENATE(" ",BA201,BB201)</f>
        <v xml:space="preserve"> </v>
      </c>
      <c r="BD201" s="45"/>
      <c r="BE201" s="46" t="str">
        <f t="shared" ref="BE201:BE203" si="1031">IF(OR(Q201="",VALUE(Q201)=0,VALUE(Q201)&gt;5,AND(VALUE(BI201)&gt;10,VALUE(BI201)&lt;17)),"",IF(OR(VALUE(BI201)=10,AND(VALUE(BI201)&gt;16,VALUE(BI201)&lt;20)),"dix",IF(VALUE(Q201)=2,"vingt",IF(VALUE(Q201)=3,"trente",IF(VALUE(Q201)=4,"quarante",IF(VALUE(Q201)=5,"cinquante"))))))</f>
        <v/>
      </c>
      <c r="BF201" s="46" t="str">
        <f t="shared" ref="BF201:BF203" si="1032">IF(OR(Q201="",VALUE(Q201)&lt;6),"",IF(AND(VALUE(Q201)=7,OR(VALUE(R201)=0,BI201&gt;76)),"soixante dix",IF(OR(VALUE(Q201)=6,VALUE(Q201)=7),"soixante",IF(AND(VALUE(Q201)=9,OR(VALUE(R201)=0,VALUE(BI201)&gt;96)),"quatre vingt dix",IF(OR(VALUE(Q201)=8,VALUE(Q201)=9),"quatre vingt")))))</f>
        <v/>
      </c>
      <c r="BG201" s="46" t="str">
        <f t="shared" ref="BG201:BG203" si="1033">CONCATENATE(" ",BE201,BF201,IF(OR(VALUE(R201)&lt;&gt;1,VALUE(Q201)=0,VALUE(Q201)=1,VALUE(Q201)=8,VALUE(Q201)=9),""," et"))</f>
        <v xml:space="preserve"> </v>
      </c>
      <c r="BH201" s="45"/>
      <c r="BI201" s="46">
        <f t="shared" ref="BI201:BI203" si="1034">VALUE(CONCATENATE(Q201,R201))</f>
        <v>0</v>
      </c>
      <c r="BJ201" s="46" t="str">
        <f t="shared" ref="BJ201:BJ203" si="1035">IF(OR(VALUE(R201)=0,BI201="",VALUE(R201)&gt;5,AND(VALUE(BI201)&gt;5,VALUE(BI201)&lt;16),AND(VALUE(BI201)&gt;65,VALUE(BI201)&lt;76),AND(VALUE(BI201)&gt;85,VALUE(BI201)&lt;96)),"",CONCATENATE(IF(VALUE(R201)=1,"un",IF(VALUE(R201)=2,"deux",IF(VALUE(R201)=3,"trois",IF(VALUE(R201)=4,"quatre",IF(VALUE(R201)=5,"cinq")))))," euro"))</f>
        <v/>
      </c>
      <c r="BK201" s="46" t="str">
        <f t="shared" ref="BK201:BK203" si="1036">IF(OR(BI201="",VALUE(R201)&lt;6,AND(VALUE(BI201)&gt;10,VALUE(BI201)&lt;17),BI201=76,BI201=96),"",CONCATENATE(IF(VALUE(R201)=6,"six",IF(VALUE(R201)=7,"sept",IF(VALUE(R201)=8,"huit",IF(VALUE(R201)=9,"neuf",IF(VALUE(BI201)=10,"dix")))))," euro"))</f>
        <v/>
      </c>
      <c r="BL201" s="46" t="str">
        <f t="shared" ref="BL201:BL203" si="1037">IF(OR(BI201="",VALUE(BI201)&lt;11,AND(VALUE(BI201)&gt;15,VALUE(BI201)&lt;71),AND(VALUE(BI201)&gt;75,VALUE(BI201)&lt;91),VALUE(BI201)&gt;95),"",CONCATENATE(IF(OR(VALUE(BI201)=91,VALUE(BI201)=71,VALUE(BI201)=11),"onze",IF(OR(VALUE(BI201)=92,VALUE(BI201)=72,VALUE(BI201)=12),"douze",IF(OR(VALUE(BI201)=93,VALUE(BI201)=73,VALUE(BI201)=13),"treize",IF(OR(BI201=94,BI201=74,BI201=14),"quatorze",IF(OR(BI201=95,BI201=75,BI201=15),"quinze")))))," euro"))</f>
        <v/>
      </c>
      <c r="BM201" s="46" t="str">
        <f t="shared" ref="BM201:BM203" si="1038">IF(OR(BI201=16,BI201=76,BI201=96),"seize euro","")</f>
        <v/>
      </c>
      <c r="BN201" s="46" t="str">
        <f t="shared" ref="BN201:BN203" si="1039">IF(VALUE(CONCATENATE(J201,K201,L201,M201,N201,O201,P201,Q201,R201))=0,"zero euro",CONCATENATE(" ",BJ201,BK201,BL201,BM201,IF(VALUE(CONCATENATE(M201,N201,O201,P201,Q201,R201))=0," d'",""),IF(OR(VALUE(R201)=0,VALUE(CONCATENATE(P201,Q201,R201))=0)," euro",""),IF(VALUE(CONCATENATE(J201,K201,L201,M201,N201,O201,P201,Q201,R201))&gt;1,"s","")))</f>
        <v>zero euro</v>
      </c>
      <c r="BO201" s="45"/>
      <c r="BP201" s="46" t="str">
        <f t="shared" ref="BP201:BP203" si="1040">IF(VALUE(CONCATENATE(T201,U201))=0,""," virgule")</f>
        <v/>
      </c>
      <c r="BQ201" s="45"/>
      <c r="BR201" s="46" t="str">
        <f t="shared" ref="BR201:BR203" si="1041">IF(OR(T201="",VALUE(T201)=0,VALUE(T201)&gt;5,AND(VALUE(BV201)&gt;10,VALUE(BV201)&lt;17)),"",IF(OR(VALUE(BV201)=10,AND(VALUE(BV201)&gt;16,VALUE(BV201)&lt;20)),"dix",IF(VALUE(T201)=2,"vingt",IF(VALUE(T201)=3,"trente",IF(VALUE(T201)=4,"quarante",IF(VALUE(T201)=5,"cinquante"))))))</f>
        <v/>
      </c>
      <c r="BS201" s="46" t="str">
        <f t="shared" ref="BS201:BS203" si="1042">IF(OR(T201="",VALUE(T201)&lt;6),"",IF(AND(VALUE(T201)=7,OR(VALUE(U201)=0,BV201&gt;76)),"soixante dix",IF(OR(VALUE(T201)=6,VALUE(T201)=7),"soixante",IF(AND(VALUE(T201)=9,OR(VALUE(U201)=0,VALUE(BV201)&gt;96)),"quatre vingt dix",IF(OR(VALUE(T201)=8,VALUE(T201)=9),"quatre vingt")))))</f>
        <v/>
      </c>
      <c r="BT201" s="46" t="str">
        <f t="shared" ref="BT201:BT203" si="1043">CONCATENATE(" ",BR201,BS201,IF(OR(VALUE(U201)&lt;&gt;1,VALUE(T201)=0,VALUE(T201)=1,VALUE(T201)=8,VALUE(T201)=9),""," et"))</f>
        <v xml:space="preserve"> </v>
      </c>
      <c r="BU201" s="45"/>
      <c r="BV201" s="46">
        <f t="shared" ref="BV201:BV203" si="1044">VALUE(CONCATENATE(T201,U201))</f>
        <v>0</v>
      </c>
      <c r="BW201" s="46" t="str">
        <f>IF(OR(VALUE(U201)=0,BV201="",VALUE(U201)&gt;5,AND(VALUE(BV201)&gt;5,VALUE(BV201)&lt;16),AND(VALUE(BV201)&gt;65,VALUE(BV201)&lt;76),AND(VALUE(BV201)&gt;85,VALUE(BV201)&lt;96)),"",CONCATENATE(IF(VALUE(U201)=1,"un",IF(VALUE(U201)=2,"deux",IF(VALUE(U201)=3,"trois",IF(VALUE(U201)=4,"quatre",IF(VALUE(U201)=5,"cinq")))))," centime"))</f>
        <v/>
      </c>
      <c r="BX201" s="46" t="str">
        <f>IF(OR(BV201="",VALUE(U201)&lt;6,AND(VALUE(BV201)&gt;10,VALUE(BV201)&lt;17),BV201=76,BV201=96),"",CONCATENATE(IF(VALUE(U201)=6,"six",IF(VALUE(U201)=7,"sept",IF(VALUE(U201)=8,"huit",IF(VALUE(U201)=9,"neuf",IF(VALUE(BV201)=10,"dix")))))," centime"))</f>
        <v/>
      </c>
      <c r="BY201" s="46" t="str">
        <f>IF(OR(BV201="",VALUE(BV201)&lt;11,AND(VALUE(BV201)&gt;15,VALUE(BV201)&lt;71),AND(VALUE(BV201)&gt;75,VALUE(BV201)&lt;91),VALUE(BV201)&gt;95),"",CONCATENATE(IF(OR(VALUE(BV201)=91,VALUE(BV201)=71,VALUE(BV201)=11),"onze",IF(OR(VALUE(BV201)=92,VALUE(BV201)=72,VALUE(BV201)=12),"douze",IF(OR(VALUE(BV201)=93,VALUE(BV201)=73,VALUE(BV201)=13),"treize",IF(OR(BV201=94,BV201=74,BV201=14),"quatorze",IF(OR(BV201=95,BV201=75,BV201=15),"quinze")))))," centime"))</f>
        <v/>
      </c>
      <c r="BZ201" s="46" t="str">
        <f>IF(OR(BV201=16,BV201=76,BV201=96),"seize centime","")</f>
        <v/>
      </c>
      <c r="CA201" s="46" t="str">
        <f>CONCATENATE(" ",BW201,BX201,BY201,BZ201,IF(AND(VALUE(RIGHT(I201,2))&lt;&gt;0,VALUE(RIGHT(I201,1))=0),"centime",""),IF(VALUE(CONCATENATE(T201,U201))&gt;1,"s",""))</f>
        <v xml:space="preserve"> </v>
      </c>
      <c r="CB201" s="45"/>
      <c r="CC201" s="19" t="str">
        <f t="shared" ref="CC201:CC203" si="1045">CONCATENATE(Y201,AC201,AJ201,AN201,AR201,AY201,BC201,BG201,BN201,BP201,BT201,CA201)</f>
        <v xml:space="preserve">       zero euro  </v>
      </c>
      <c r="CD201" s="47" t="e">
        <f>#REF!*H201</f>
        <v>#REF!</v>
      </c>
    </row>
    <row r="202" spans="1:82" ht="11.25" x14ac:dyDescent="0.2">
      <c r="A202" s="23" t="s">
        <v>337</v>
      </c>
      <c r="B202" s="72">
        <v>2</v>
      </c>
      <c r="C202" s="39">
        <v>2</v>
      </c>
      <c r="D202" s="39">
        <v>8</v>
      </c>
      <c r="E202" s="49">
        <f>IF(G202="","",MAX(E$9:E201)+1)</f>
        <v>155</v>
      </c>
      <c r="F202" s="76" t="s">
        <v>47</v>
      </c>
      <c r="G202" s="75" t="s">
        <v>28</v>
      </c>
      <c r="H202" s="43">
        <v>0</v>
      </c>
      <c r="I202" s="44" t="str">
        <f t="shared" si="992"/>
        <v xml:space="preserve"> 0,00</v>
      </c>
      <c r="J202" s="44" t="str">
        <f t="shared" si="993"/>
        <v>0</v>
      </c>
      <c r="K202" s="44" t="str">
        <f t="shared" si="994"/>
        <v>0</v>
      </c>
      <c r="L202" s="44" t="str">
        <f t="shared" si="995"/>
        <v>0</v>
      </c>
      <c r="M202" s="44" t="str">
        <f t="shared" si="996"/>
        <v>0</v>
      </c>
      <c r="N202" s="44" t="str">
        <f t="shared" si="997"/>
        <v>0</v>
      </c>
      <c r="O202" s="44" t="str">
        <f t="shared" si="998"/>
        <v>0</v>
      </c>
      <c r="P202" s="44" t="str">
        <f t="shared" si="999"/>
        <v>0</v>
      </c>
      <c r="Q202" s="44" t="str">
        <f t="shared" si="1000"/>
        <v>0</v>
      </c>
      <c r="R202" s="44" t="str">
        <f t="shared" si="1001"/>
        <v>0</v>
      </c>
      <c r="S202" s="44" t="s">
        <v>12</v>
      </c>
      <c r="T202" s="44" t="str">
        <f t="shared" si="1002"/>
        <v>0</v>
      </c>
      <c r="U202" s="44" t="str">
        <f t="shared" si="1003"/>
        <v>0</v>
      </c>
      <c r="V202" s="45"/>
      <c r="W202" s="46" t="str">
        <f t="shared" si="1004"/>
        <v/>
      </c>
      <c r="X202" s="46" t="str">
        <f t="shared" si="1005"/>
        <v/>
      </c>
      <c r="Y202" s="46" t="str">
        <f t="shared" si="1006"/>
        <v/>
      </c>
      <c r="Z202" s="45"/>
      <c r="AA202" s="46" t="str">
        <f t="shared" si="1007"/>
        <v/>
      </c>
      <c r="AB202" s="46" t="str">
        <f t="shared" si="1008"/>
        <v/>
      </c>
      <c r="AC202" s="46" t="str">
        <f t="shared" si="1009"/>
        <v xml:space="preserve"> </v>
      </c>
      <c r="AD202" s="45"/>
      <c r="AE202" s="46">
        <f t="shared" si="1010"/>
        <v>0</v>
      </c>
      <c r="AF202" s="46" t="str">
        <f t="shared" si="1011"/>
        <v/>
      </c>
      <c r="AG202" s="46" t="str">
        <f t="shared" si="1012"/>
        <v/>
      </c>
      <c r="AH202" s="46" t="str">
        <f t="shared" si="1013"/>
        <v/>
      </c>
      <c r="AI202" s="46" t="str">
        <f t="shared" si="1014"/>
        <v/>
      </c>
      <c r="AJ202" s="46" t="str">
        <f t="shared" si="1015"/>
        <v xml:space="preserve"> </v>
      </c>
      <c r="AK202" s="45"/>
      <c r="AL202" s="46" t="str">
        <f t="shared" si="1016"/>
        <v/>
      </c>
      <c r="AM202" s="46" t="str">
        <f t="shared" si="1017"/>
        <v/>
      </c>
      <c r="AN202" s="46" t="str">
        <f t="shared" si="1018"/>
        <v xml:space="preserve"> </v>
      </c>
      <c r="AO202" s="45"/>
      <c r="AP202" s="46" t="str">
        <f t="shared" si="1019"/>
        <v/>
      </c>
      <c r="AQ202" s="46" t="str">
        <f t="shared" si="1020"/>
        <v/>
      </c>
      <c r="AR202" s="46" t="str">
        <f t="shared" si="1021"/>
        <v xml:space="preserve"> </v>
      </c>
      <c r="AS202" s="45"/>
      <c r="AT202" s="46">
        <f t="shared" si="1022"/>
        <v>0</v>
      </c>
      <c r="AU202" s="46" t="str">
        <f t="shared" si="1023"/>
        <v/>
      </c>
      <c r="AV202" s="46" t="str">
        <f t="shared" si="1024"/>
        <v/>
      </c>
      <c r="AW202" s="46" t="str">
        <f t="shared" si="1025"/>
        <v/>
      </c>
      <c r="AX202" s="46" t="str">
        <f t="shared" si="1026"/>
        <v/>
      </c>
      <c r="AY202" s="46" t="str">
        <f t="shared" si="1027"/>
        <v xml:space="preserve"> </v>
      </c>
      <c r="AZ202" s="45"/>
      <c r="BA202" s="46" t="str">
        <f t="shared" si="1028"/>
        <v/>
      </c>
      <c r="BB202" s="46" t="str">
        <f t="shared" si="1029"/>
        <v/>
      </c>
      <c r="BC202" s="46" t="str">
        <f t="shared" si="1030"/>
        <v xml:space="preserve"> </v>
      </c>
      <c r="BD202" s="45"/>
      <c r="BE202" s="46" t="str">
        <f t="shared" si="1031"/>
        <v/>
      </c>
      <c r="BF202" s="46" t="str">
        <f t="shared" si="1032"/>
        <v/>
      </c>
      <c r="BG202" s="46" t="str">
        <f t="shared" si="1033"/>
        <v xml:space="preserve"> </v>
      </c>
      <c r="BH202" s="45"/>
      <c r="BI202" s="46">
        <f t="shared" si="1034"/>
        <v>0</v>
      </c>
      <c r="BJ202" s="46" t="str">
        <f t="shared" si="1035"/>
        <v/>
      </c>
      <c r="BK202" s="46" t="str">
        <f t="shared" si="1036"/>
        <v/>
      </c>
      <c r="BL202" s="46" t="str">
        <f t="shared" si="1037"/>
        <v/>
      </c>
      <c r="BM202" s="46" t="str">
        <f t="shared" si="1038"/>
        <v/>
      </c>
      <c r="BN202" s="46" t="str">
        <f t="shared" si="1039"/>
        <v>zero euro</v>
      </c>
      <c r="BO202" s="45"/>
      <c r="BP202" s="46" t="str">
        <f t="shared" si="1040"/>
        <v/>
      </c>
      <c r="BQ202" s="45"/>
      <c r="BR202" s="46" t="str">
        <f t="shared" si="1041"/>
        <v/>
      </c>
      <c r="BS202" s="46" t="str">
        <f t="shared" si="1042"/>
        <v/>
      </c>
      <c r="BT202" s="46" t="str">
        <f t="shared" si="1043"/>
        <v xml:space="preserve"> </v>
      </c>
      <c r="BU202" s="45"/>
      <c r="BV202" s="46">
        <f t="shared" si="1044"/>
        <v>0</v>
      </c>
      <c r="BW202" s="46" t="str">
        <f>IF(OR(VALUE(U202)=0,BV202="",VALUE(U202)&gt;5,AND(VALUE(BV202)&gt;5,VALUE(BV202)&lt;16),AND(VALUE(BV202)&gt;65,VALUE(BV202)&lt;76),AND(VALUE(BV202)&gt;85,VALUE(BV202)&lt;96)),"",CONCATENATE(IF(VALUE(U202)=1,"un",IF(VALUE(U202)=2,"deux",IF(VALUE(U202)=3,"trois",IF(VALUE(U202)=4,"quatre",IF(VALUE(U202)=5,"cinq")))))," centime"))</f>
        <v/>
      </c>
      <c r="BX202" s="46" t="str">
        <f>IF(OR(BV202="",VALUE(U202)&lt;6,AND(VALUE(BV202)&gt;10,VALUE(BV202)&lt;17),BV202=76,BV202=96),"",CONCATENATE(IF(VALUE(U202)=6,"six",IF(VALUE(U202)=7,"sept",IF(VALUE(U202)=8,"huit",IF(VALUE(U202)=9,"neuf",IF(VALUE(BV202)=10,"dix")))))," centime"))</f>
        <v/>
      </c>
      <c r="BY202" s="46" t="str">
        <f>IF(OR(BV202="",VALUE(BV202)&lt;11,AND(VALUE(BV202)&gt;15,VALUE(BV202)&lt;71),AND(VALUE(BV202)&gt;75,VALUE(BV202)&lt;91),VALUE(BV202)&gt;95),"",CONCATENATE(IF(OR(VALUE(BV202)=91,VALUE(BV202)=71,VALUE(BV202)=11),"onze",IF(OR(VALUE(BV202)=92,VALUE(BV202)=72,VALUE(BV202)=12),"douze",IF(OR(VALUE(BV202)=93,VALUE(BV202)=73,VALUE(BV202)=13),"treize",IF(OR(BV202=94,BV202=74,BV202=14),"quatorze",IF(OR(BV202=95,BV202=75,BV202=15),"quinze")))))," centime"))</f>
        <v/>
      </c>
      <c r="BZ202" s="46" t="str">
        <f>IF(OR(BV202=16,BV202=76,BV202=96),"seize centime","")</f>
        <v/>
      </c>
      <c r="CA202" s="46" t="str">
        <f>CONCATENATE(" ",BW202,BX202,BY202,BZ202,IF(AND(VALUE(RIGHT(I202,2))&lt;&gt;0,VALUE(RIGHT(I202,1))=0),"centime",""),IF(VALUE(CONCATENATE(T202,U202))&gt;1,"s",""))</f>
        <v xml:space="preserve"> </v>
      </c>
      <c r="CB202" s="45"/>
      <c r="CC202" s="19" t="str">
        <f t="shared" si="1045"/>
        <v xml:space="preserve">       zero euro  </v>
      </c>
      <c r="CD202" s="47" t="e">
        <f>#REF!*H202</f>
        <v>#REF!</v>
      </c>
    </row>
    <row r="203" spans="1:82" ht="11.25" x14ac:dyDescent="0.2">
      <c r="A203" s="23" t="s">
        <v>337</v>
      </c>
      <c r="B203" s="72">
        <v>2</v>
      </c>
      <c r="C203" s="39">
        <v>2</v>
      </c>
      <c r="D203" s="39">
        <v>8</v>
      </c>
      <c r="E203" s="49">
        <f>IF(G203="","",MAX(E$9:E202)+1)</f>
        <v>156</v>
      </c>
      <c r="F203" s="76" t="s">
        <v>48</v>
      </c>
      <c r="G203" s="75" t="s">
        <v>28</v>
      </c>
      <c r="H203" s="43">
        <v>0</v>
      </c>
      <c r="I203" s="44" t="str">
        <f t="shared" si="992"/>
        <v xml:space="preserve"> 0,00</v>
      </c>
      <c r="J203" s="44" t="str">
        <f t="shared" si="993"/>
        <v>0</v>
      </c>
      <c r="K203" s="44" t="str">
        <f t="shared" si="994"/>
        <v>0</v>
      </c>
      <c r="L203" s="44" t="str">
        <f t="shared" si="995"/>
        <v>0</v>
      </c>
      <c r="M203" s="44" t="str">
        <f t="shared" si="996"/>
        <v>0</v>
      </c>
      <c r="N203" s="44" t="str">
        <f t="shared" si="997"/>
        <v>0</v>
      </c>
      <c r="O203" s="44" t="str">
        <f t="shared" si="998"/>
        <v>0</v>
      </c>
      <c r="P203" s="44" t="str">
        <f t="shared" si="999"/>
        <v>0</v>
      </c>
      <c r="Q203" s="44" t="str">
        <f t="shared" si="1000"/>
        <v>0</v>
      </c>
      <c r="R203" s="44" t="str">
        <f t="shared" si="1001"/>
        <v>0</v>
      </c>
      <c r="S203" s="44" t="s">
        <v>12</v>
      </c>
      <c r="T203" s="44" t="str">
        <f t="shared" si="1002"/>
        <v>0</v>
      </c>
      <c r="U203" s="44" t="str">
        <f t="shared" si="1003"/>
        <v>0</v>
      </c>
      <c r="V203" s="45"/>
      <c r="W203" s="46" t="str">
        <f t="shared" si="1004"/>
        <v/>
      </c>
      <c r="X203" s="46" t="str">
        <f t="shared" si="1005"/>
        <v/>
      </c>
      <c r="Y203" s="46" t="str">
        <f t="shared" si="1006"/>
        <v/>
      </c>
      <c r="Z203" s="45"/>
      <c r="AA203" s="46" t="str">
        <f t="shared" si="1007"/>
        <v/>
      </c>
      <c r="AB203" s="46" t="str">
        <f t="shared" si="1008"/>
        <v/>
      </c>
      <c r="AC203" s="46" t="str">
        <f t="shared" si="1009"/>
        <v xml:space="preserve"> </v>
      </c>
      <c r="AD203" s="45"/>
      <c r="AE203" s="46">
        <f t="shared" si="1010"/>
        <v>0</v>
      </c>
      <c r="AF203" s="46" t="str">
        <f t="shared" si="1011"/>
        <v/>
      </c>
      <c r="AG203" s="46" t="str">
        <f t="shared" si="1012"/>
        <v/>
      </c>
      <c r="AH203" s="46" t="str">
        <f t="shared" si="1013"/>
        <v/>
      </c>
      <c r="AI203" s="46" t="str">
        <f t="shared" si="1014"/>
        <v/>
      </c>
      <c r="AJ203" s="46" t="str">
        <f t="shared" si="1015"/>
        <v xml:space="preserve"> </v>
      </c>
      <c r="AK203" s="45"/>
      <c r="AL203" s="46" t="str">
        <f t="shared" si="1016"/>
        <v/>
      </c>
      <c r="AM203" s="46" t="str">
        <f t="shared" si="1017"/>
        <v/>
      </c>
      <c r="AN203" s="46" t="str">
        <f t="shared" si="1018"/>
        <v xml:space="preserve"> </v>
      </c>
      <c r="AO203" s="45"/>
      <c r="AP203" s="46" t="str">
        <f t="shared" si="1019"/>
        <v/>
      </c>
      <c r="AQ203" s="46" t="str">
        <f t="shared" si="1020"/>
        <v/>
      </c>
      <c r="AR203" s="46" t="str">
        <f t="shared" si="1021"/>
        <v xml:space="preserve"> </v>
      </c>
      <c r="AS203" s="45"/>
      <c r="AT203" s="46">
        <f t="shared" si="1022"/>
        <v>0</v>
      </c>
      <c r="AU203" s="46" t="str">
        <f t="shared" si="1023"/>
        <v/>
      </c>
      <c r="AV203" s="46" t="str">
        <f t="shared" si="1024"/>
        <v/>
      </c>
      <c r="AW203" s="46" t="str">
        <f t="shared" si="1025"/>
        <v/>
      </c>
      <c r="AX203" s="46" t="str">
        <f t="shared" si="1026"/>
        <v/>
      </c>
      <c r="AY203" s="46" t="str">
        <f t="shared" si="1027"/>
        <v xml:space="preserve"> </v>
      </c>
      <c r="AZ203" s="45"/>
      <c r="BA203" s="46" t="str">
        <f t="shared" si="1028"/>
        <v/>
      </c>
      <c r="BB203" s="46" t="str">
        <f t="shared" si="1029"/>
        <v/>
      </c>
      <c r="BC203" s="46" t="str">
        <f t="shared" si="1030"/>
        <v xml:space="preserve"> </v>
      </c>
      <c r="BD203" s="45"/>
      <c r="BE203" s="46" t="str">
        <f t="shared" si="1031"/>
        <v/>
      </c>
      <c r="BF203" s="46" t="str">
        <f t="shared" si="1032"/>
        <v/>
      </c>
      <c r="BG203" s="46" t="str">
        <f t="shared" si="1033"/>
        <v xml:space="preserve"> </v>
      </c>
      <c r="BH203" s="45"/>
      <c r="BI203" s="46">
        <f t="shared" si="1034"/>
        <v>0</v>
      </c>
      <c r="BJ203" s="46" t="str">
        <f t="shared" si="1035"/>
        <v/>
      </c>
      <c r="BK203" s="46" t="str">
        <f t="shared" si="1036"/>
        <v/>
      </c>
      <c r="BL203" s="46" t="str">
        <f t="shared" si="1037"/>
        <v/>
      </c>
      <c r="BM203" s="46" t="str">
        <f t="shared" si="1038"/>
        <v/>
      </c>
      <c r="BN203" s="46" t="str">
        <f t="shared" si="1039"/>
        <v>zero euro</v>
      </c>
      <c r="BO203" s="45"/>
      <c r="BP203" s="46" t="str">
        <f t="shared" si="1040"/>
        <v/>
      </c>
      <c r="BQ203" s="45"/>
      <c r="BR203" s="46" t="str">
        <f t="shared" si="1041"/>
        <v/>
      </c>
      <c r="BS203" s="46" t="str">
        <f t="shared" si="1042"/>
        <v/>
      </c>
      <c r="BT203" s="46" t="str">
        <f t="shared" si="1043"/>
        <v xml:space="preserve"> </v>
      </c>
      <c r="BU203" s="45"/>
      <c r="BV203" s="46">
        <f t="shared" si="1044"/>
        <v>0</v>
      </c>
      <c r="BW203" s="46" t="str">
        <f>IF(OR(VALUE(U203)=0,BV203="",VALUE(U203)&gt;5,AND(VALUE(BV203)&gt;5,VALUE(BV203)&lt;16),AND(VALUE(BV203)&gt;65,VALUE(BV203)&lt;76),AND(VALUE(BV203)&gt;85,VALUE(BV203)&lt;96)),"",CONCATENATE(IF(VALUE(U203)=1,"un",IF(VALUE(U203)=2,"deux",IF(VALUE(U203)=3,"trois",IF(VALUE(U203)=4,"quatre",IF(VALUE(U203)=5,"cinq")))))," centime"))</f>
        <v/>
      </c>
      <c r="BX203" s="46" t="str">
        <f>IF(OR(BV203="",VALUE(U203)&lt;6,AND(VALUE(BV203)&gt;10,VALUE(BV203)&lt;17),BV203=76,BV203=96),"",CONCATENATE(IF(VALUE(U203)=6,"six",IF(VALUE(U203)=7,"sept",IF(VALUE(U203)=8,"huit",IF(VALUE(U203)=9,"neuf",IF(VALUE(BV203)=10,"dix")))))," centime"))</f>
        <v/>
      </c>
      <c r="BY203" s="46" t="str">
        <f>IF(OR(BV203="",VALUE(BV203)&lt;11,AND(VALUE(BV203)&gt;15,VALUE(BV203)&lt;71),AND(VALUE(BV203)&gt;75,VALUE(BV203)&lt;91),VALUE(BV203)&gt;95),"",CONCATENATE(IF(OR(VALUE(BV203)=91,VALUE(BV203)=71,VALUE(BV203)=11),"onze",IF(OR(VALUE(BV203)=92,VALUE(BV203)=72,VALUE(BV203)=12),"douze",IF(OR(VALUE(BV203)=93,VALUE(BV203)=73,VALUE(BV203)=13),"treize",IF(OR(BV203=94,BV203=74,BV203=14),"quatorze",IF(OR(BV203=95,BV203=75,BV203=15),"quinze")))))," centime"))</f>
        <v/>
      </c>
      <c r="BZ203" s="46" t="str">
        <f>IF(OR(BV203=16,BV203=76,BV203=96),"seize centime","")</f>
        <v/>
      </c>
      <c r="CA203" s="46" t="str">
        <f>CONCATENATE(" ",BW203,BX203,BY203,BZ203,IF(AND(VALUE(RIGHT(I203,2))&lt;&gt;0,VALUE(RIGHT(I203,1))=0),"centime",""),IF(VALUE(CONCATENATE(T203,U203))&gt;1,"s",""))</f>
        <v xml:space="preserve"> </v>
      </c>
      <c r="CB203" s="45"/>
      <c r="CC203" s="19" t="str">
        <f t="shared" si="1045"/>
        <v xml:space="preserve">       zero euro  </v>
      </c>
      <c r="CD203" s="47" t="e">
        <f>#REF!*H203</f>
        <v>#REF!</v>
      </c>
    </row>
    <row r="204" spans="1:82" ht="15" customHeight="1" x14ac:dyDescent="0.2">
      <c r="A204" s="23" t="s">
        <v>337</v>
      </c>
      <c r="B204" s="70">
        <v>2</v>
      </c>
      <c r="C204" s="34">
        <v>2</v>
      </c>
      <c r="D204" s="34">
        <v>9</v>
      </c>
      <c r="E204" s="35" t="str">
        <f>IF(G204="","",MAX(E$9:E203)+1)</f>
        <v/>
      </c>
      <c r="F204" s="71" t="s">
        <v>153</v>
      </c>
      <c r="G204" s="37"/>
      <c r="H204" s="38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6"/>
      <c r="W204" s="46"/>
      <c r="X204" s="46"/>
      <c r="Y204" s="46"/>
      <c r="Z204" s="46"/>
      <c r="AA204" s="46"/>
      <c r="AB204" s="46"/>
      <c r="AC204" s="46"/>
      <c r="AD204" s="46"/>
      <c r="AE204" s="46"/>
      <c r="AF204" s="46"/>
      <c r="AG204" s="46"/>
      <c r="AH204" s="46"/>
      <c r="AI204" s="46"/>
      <c r="AJ204" s="46"/>
      <c r="AK204" s="46"/>
      <c r="AL204" s="46"/>
      <c r="AM204" s="46"/>
      <c r="AN204" s="46"/>
      <c r="AO204" s="46"/>
      <c r="AP204" s="46"/>
      <c r="AQ204" s="46"/>
      <c r="AR204" s="46"/>
      <c r="AS204" s="46"/>
      <c r="AT204" s="46"/>
      <c r="AU204" s="46"/>
      <c r="AV204" s="46"/>
      <c r="AW204" s="46"/>
      <c r="AX204" s="46"/>
      <c r="AY204" s="46"/>
      <c r="AZ204" s="46"/>
      <c r="BA204" s="46"/>
      <c r="BB204" s="46"/>
      <c r="BC204" s="46"/>
      <c r="BD204" s="46"/>
      <c r="BE204" s="46"/>
      <c r="BF204" s="46"/>
      <c r="BG204" s="46"/>
      <c r="BH204" s="46"/>
      <c r="BI204" s="46"/>
      <c r="BJ204" s="46"/>
      <c r="BK204" s="46"/>
      <c r="BL204" s="46"/>
      <c r="BM204" s="46"/>
      <c r="BN204" s="46"/>
      <c r="BO204" s="46"/>
      <c r="BP204" s="46"/>
      <c r="BQ204" s="46"/>
      <c r="BR204" s="46"/>
      <c r="BS204" s="46"/>
      <c r="BT204" s="46"/>
      <c r="BU204" s="46"/>
      <c r="BV204" s="46"/>
      <c r="BW204" s="46"/>
      <c r="BX204" s="46"/>
      <c r="BY204" s="46"/>
      <c r="BZ204" s="46"/>
      <c r="CA204" s="46"/>
      <c r="CB204" s="46"/>
      <c r="CC204" s="59"/>
      <c r="CD204" s="59"/>
    </row>
    <row r="205" spans="1:82" ht="11.25" x14ac:dyDescent="0.2">
      <c r="A205" s="23" t="s">
        <v>337</v>
      </c>
      <c r="B205" s="72">
        <v>2</v>
      </c>
      <c r="C205" s="39">
        <v>2</v>
      </c>
      <c r="D205" s="39">
        <v>9</v>
      </c>
      <c r="E205" s="49">
        <f>IF(G205="","",MAX(E$9:E204)+1)</f>
        <v>157</v>
      </c>
      <c r="F205" s="76" t="s">
        <v>49</v>
      </c>
      <c r="G205" s="75" t="s">
        <v>28</v>
      </c>
      <c r="H205" s="43">
        <v>0</v>
      </c>
      <c r="I205" s="44" t="str">
        <f t="shared" ref="I205:I209" si="1046">IF(H205=INT(H205),CONCATENATE(" ",H205,",00"),IF(INT(H205*10)=H205*10,CONCATENATE(" ",H205,"0"),CONCATENATE(" ",H205)))</f>
        <v xml:space="preserve"> 0,00</v>
      </c>
      <c r="J205" s="44" t="str">
        <f t="shared" ref="J205:J209" si="1047">IF(H205&gt;=100000000,MID(RIGHT(I205,12),1,1),"0")</f>
        <v>0</v>
      </c>
      <c r="K205" s="44" t="str">
        <f t="shared" ref="K205:K209" si="1048">IF(H205&gt;=10000000,MID(RIGHT(I205,11),1,1),"0")</f>
        <v>0</v>
      </c>
      <c r="L205" s="44" t="str">
        <f t="shared" ref="L205:L209" si="1049">IF(H205&gt;=1000000,MID(RIGHT(I205,10),1,1),"0")</f>
        <v>0</v>
      </c>
      <c r="M205" s="44" t="str">
        <f t="shared" ref="M205:M209" si="1050">IF(H205&gt;=100000,MID(RIGHT(I205,9),1,1),"0")</f>
        <v>0</v>
      </c>
      <c r="N205" s="44" t="str">
        <f t="shared" ref="N205:N209" si="1051">IF(H205&gt;=10000,MID(RIGHT(I205,8),1,1),"0")</f>
        <v>0</v>
      </c>
      <c r="O205" s="44" t="str">
        <f t="shared" ref="O205:O209" si="1052">IF(H205&gt;=1000,MID(RIGHT(I205,7),1,1),"0")</f>
        <v>0</v>
      </c>
      <c r="P205" s="44" t="str">
        <f t="shared" ref="P205:P209" si="1053">IF(H205&gt;=100,MID(RIGHT(I205,6),1,1),"0")</f>
        <v>0</v>
      </c>
      <c r="Q205" s="44" t="str">
        <f t="shared" ref="Q205:Q209" si="1054">IF(H205&gt;=10,MID(RIGHT(I205,5),1,1),"0")</f>
        <v>0</v>
      </c>
      <c r="R205" s="44" t="str">
        <f t="shared" ref="R205:R209" si="1055">IF(H205&gt;=0,MID(RIGHT(I205,4),1,1),"0")</f>
        <v>0</v>
      </c>
      <c r="S205" s="44" t="s">
        <v>12</v>
      </c>
      <c r="T205" s="44" t="str">
        <f t="shared" ref="T205:T209" si="1056">IF(INT(H205)&lt;&gt;H205,MID(RIGHT(I205,2),1,1),"0")</f>
        <v>0</v>
      </c>
      <c r="U205" s="44" t="str">
        <f t="shared" ref="U205:U209" si="1057">IF(INT(H205*10)&lt;&gt;H205*10,RIGHT(I205,1),"0")</f>
        <v>0</v>
      </c>
      <c r="V205" s="45"/>
      <c r="W205" s="46" t="str">
        <f t="shared" ref="W205:W209" si="1058">IF(OR(VALUE(J205)=0,VALUE(J205)&gt;5),"",CONCATENATE(IF(VALUE(J205)=1,"",IF(VALUE(J205)=2,"deux ",IF(VALUE(J205)=3,"trois ",IF(VALUE(J205)=4,"quatre ",IF(VALUE(J205)=5,"cinq "))))),"cent"))</f>
        <v/>
      </c>
      <c r="X205" s="46" t="str">
        <f t="shared" ref="X205:X209" si="1059">IF(OR(J205="",VALUE(J205)&lt;6),"",CONCATENATE(IF(VALUE(J205)=6,"six ",IF(VALUE(J205)=7,"sept ",IF(VALUE(J205)=8,"huit ",IF(VALUE(J205)=9,"neuf ")))),"cent"))</f>
        <v/>
      </c>
      <c r="Y205" s="46" t="str">
        <f t="shared" ref="Y205:Y209" si="1060">CONCATENATE(W205,X205)</f>
        <v/>
      </c>
      <c r="Z205" s="45"/>
      <c r="AA205" s="46" t="str">
        <f t="shared" ref="AA205:AA209" si="1061">IF(OR(K205="",VALUE(K205)=0,VALUE(K205)&gt;5,AND(VALUE(AE205)&gt;10,VALUE(AE205)&lt;17)),"",IF(OR(VALUE(AE205)=10,AND(VALUE(AE205)&gt;16,VALUE(AE205)&lt;20)),"dix",IF(VALUE(K205)=2,"vingt",IF(VALUE(K205)=3,"trente",IF(VALUE(K205)=4,"quarante",IF(VALUE(K205)=5,"cinquante"))))))</f>
        <v/>
      </c>
      <c r="AB205" s="46" t="str">
        <f t="shared" ref="AB205:AB209" si="1062">IF(OR(K205="",VALUE(K205)&lt;6),"",IF(AND(VALUE(K205)=7,OR(VALUE(L205)=0,AE205&gt;76)),"soixante dix",IF(OR(VALUE(K205)=6,VALUE(K205)=7),"soixante",IF(AND(VALUE(K205)=9,OR(VALUE(L205)=0,VALUE(AE205)&gt;96)),"quatre vingt dix",IF(OR(VALUE(K205)=8,VALUE(K205)=9),"quatre vingt")))))</f>
        <v/>
      </c>
      <c r="AC205" s="46" t="str">
        <f t="shared" ref="AC205:AC209" si="1063">CONCATENATE(" ",AA205,AB205,IF(OR(VALUE(L205)&lt;&gt;1,VALUE(K205)=0,VALUE(K205)=1,VALUE(K205)=8,VALUE(K205)=9),""," et"))</f>
        <v xml:space="preserve"> </v>
      </c>
      <c r="AD205" s="45"/>
      <c r="AE205" s="46">
        <f t="shared" ref="AE205:AE209" si="1064">VALUE(CONCATENATE(K205,L205))</f>
        <v>0</v>
      </c>
      <c r="AF205" s="46" t="str">
        <f t="shared" ref="AF205:AF209" si="1065">IF(OR(VALUE(L205)=0,AE205="",VALUE(L205)&gt;5,AND(VALUE(AE205)&gt;5,VALUE(AE205)&lt;16),AND(VALUE(AE205)&gt;65,VALUE(AE205)&lt;76),AND(VALUE(AE205)&gt;85,VALUE(AE205)&lt;96)),"",CONCATENATE(IF(VALUE(L205)=1,"un",IF(VALUE(L205)=2,"deux",IF(VALUE(L205)=3,"trois",IF(VALUE(L205)=4,"quatre",IF(VALUE(L205)=5,"cinq")))))," million"))</f>
        <v/>
      </c>
      <c r="AG205" s="46" t="str">
        <f t="shared" ref="AG205:AG209" si="1066">IF(OR(AE205="",VALUE(L205)&lt;6,AND(VALUE(AE205)&gt;10,VALUE(AE205)&lt;17),AE205=76,AE205=96),"",CONCATENATE(IF(VALUE(L205)=6,"six",IF(VALUE(L205)=7,"sept",IF(VALUE(L205)=8,"huit",IF(VALUE(L205)=9,"neuf",IF(VALUE(AE205)=10,"dix")))))," million"))</f>
        <v/>
      </c>
      <c r="AH205" s="46" t="str">
        <f t="shared" ref="AH205:AH209" si="1067">IF(OR(AE205="",VALUE(AE205)&lt;11,AND(VALUE(AE205)&gt;15,VALUE(AE205)&lt;71),AND(VALUE(AE205)&gt;75,VALUE(AE205)&lt;91),VALUE(AE205)&gt;95),"",CONCATENATE(IF(OR(VALUE(AE205)=91,VALUE(AE205)=71,VALUE(AE205)=11),"onze",IF(OR(VALUE(AE205)=92,VALUE(AE205)=72,VALUE(AE205)=12),"douze",IF(OR(VALUE(AE205)=93,VALUE(AE205)=73,VALUE(AE205)=13),"treize",IF(OR(AE205=94,AE205=74,AE205=14),"quatorze",IF(OR(AE205=95,AE205=75,AE205=15),"quinze")))))," million"))</f>
        <v/>
      </c>
      <c r="AI205" s="46" t="str">
        <f t="shared" ref="AI205:AI209" si="1068">IF(OR(AE205=16,AE205=76,AE205=96),"seize million","")</f>
        <v/>
      </c>
      <c r="AJ205" s="46" t="str">
        <f t="shared" ref="AJ205:AJ209" si="1069">CONCATENATE(" ",AF205,AG205,AH205,AI205,IF(VALUE(CONCATENATE(J205,K205,L205))=0,"",IF(VALUE(L205)=0,"million","")),IF(AND(VALUE(CONCATENATE(J205,K205,L205))&gt;1,VALUE(CONCATENATE(M205,N205,O205,P205,Q205,R205))=0),"s",""))</f>
        <v xml:space="preserve"> </v>
      </c>
      <c r="AK205" s="45"/>
      <c r="AL205" s="46" t="str">
        <f t="shared" ref="AL205:AL209" si="1070">IF(OR(VALUE(M205)=0,VALUE(M205)&gt;5),"",CONCATENATE(IF(VALUE(M205)=1,"",IF(VALUE(M205)=2,"deux ",IF(VALUE(M205)=3,"trois ",IF(VALUE(M205)=4,"quatre ",IF(VALUE(M205)=5,"cinq "))))),"cent"))</f>
        <v/>
      </c>
      <c r="AM205" s="46" t="str">
        <f t="shared" ref="AM205:AM209" si="1071">IF(OR(M205="",VALUE(M205)&lt;6),"",CONCATENATE(IF(VALUE(M205)=6,"six ",IF(VALUE(M205)=7,"sept ",IF(VALUE(M205)=8,"huit ",IF(VALUE(M205)=9,"neuf ")))),"cent"))</f>
        <v/>
      </c>
      <c r="AN205" s="46" t="str">
        <f t="shared" ref="AN205:AN209" si="1072">CONCATENATE(" ",AL205,AM205)</f>
        <v xml:space="preserve"> </v>
      </c>
      <c r="AO205" s="45"/>
      <c r="AP205" s="46" t="str">
        <f t="shared" ref="AP205:AP209" si="1073">IF(OR(N205="",VALUE(N205)=0,VALUE(N205)&gt;5,AND(VALUE(AT205)&gt;10,VALUE(AT205)&lt;17)),"",IF(OR(VALUE(AT205)=10,AND(VALUE(AT205)&gt;16,VALUE(AT205)&lt;20)),"dix",IF(VALUE(N205)=2,"vingt",IF(VALUE(N205)=3,"trente",IF(VALUE(N205)=4,"quarante",IF(VALUE(N205)=5,"cinquante"))))))</f>
        <v/>
      </c>
      <c r="AQ205" s="46" t="str">
        <f t="shared" ref="AQ205:AQ209" si="1074">IF(OR(N205="",VALUE(N205)&lt;6),"",IF(AND(VALUE(N205)=7,OR(VALUE(O205)=0,AT205&gt;76)),"soixante dix",IF(OR(VALUE(N205)=6,VALUE(N205)=7),"soixante",IF(AND(VALUE(N205)=9,OR(VALUE(O205)=0,VALUE(AT205)&gt;96)),"quatre vingt dix",IF(OR(VALUE(N205)=8,VALUE(N205)=9),"quatre vingt")))))</f>
        <v/>
      </c>
      <c r="AR205" s="46" t="str">
        <f t="shared" ref="AR205:AR209" si="1075">CONCATENATE(" ",AP205,AQ205,IF(OR(VALUE(O205)&lt;&gt;1,VALUE(N205)=0,VALUE(N205)=1,VALUE(N205)=8,VALUE(N205)=9),""," et"))</f>
        <v xml:space="preserve"> </v>
      </c>
      <c r="AS205" s="45"/>
      <c r="AT205" s="46">
        <f t="shared" ref="AT205:AT209" si="1076">VALUE(CONCATENATE(N205,O205))</f>
        <v>0</v>
      </c>
      <c r="AU205" s="46" t="str">
        <f t="shared" ref="AU205:AU209" si="1077">IF(OR(VALUE(O205)=0,AT205="",VALUE(O205)&gt;5,AND(VALUE(AT205)&gt;5,VALUE(AT205)&lt;16),AND(VALUE(AT205)&gt;65,VALUE(AT205)&lt;76),AND(VALUE(AT205)&gt;85,VALUE(AT205)&lt;96)),"",CONCATENATE(IF(VALUE(O205)=1,"un",IF(VALUE(O205)=2,"deux",IF(VALUE(O205)=3,"trois",IF(VALUE(O205)=4,"quatre",IF(VALUE(O205)=5,"cinq")))))," mille"))</f>
        <v/>
      </c>
      <c r="AV205" s="46" t="str">
        <f t="shared" ref="AV205:AV209" si="1078">IF(OR(AT205="",VALUE(O205)&lt;6,AND(VALUE(AT205)&gt;10,VALUE(AT205)&lt;17),AT205=76,AT205=96),"",CONCATENATE(IF(VALUE(O205)=6,"six",IF(VALUE(O205)=7,"sept",IF(VALUE(O205)=8,"huit",IF(VALUE(O205)=9,"neuf",IF(VALUE(AT205)=10,"dix")))))," mille"))</f>
        <v/>
      </c>
      <c r="AW205" s="46" t="str">
        <f t="shared" ref="AW205:AW209" si="1079">IF(OR(AT205="",VALUE(AT205)&lt;11,AND(VALUE(AT205)&gt;15,VALUE(AT205)&lt;71),AND(VALUE(AT205)&gt;75,VALUE(AT205)&lt;91),VALUE(AT205)&gt;95),"",CONCATENATE(IF(OR(VALUE(AT205)=91,VALUE(AT205)=71,VALUE(AT205)=11),"onze",IF(OR(VALUE(AT205)=92,VALUE(AT205)=72,VALUE(AT205)=12),"douze",IF(OR(VALUE(AT205)=93,VALUE(AT205)=73,VALUE(AT205)=13),"treize",IF(OR(AT205=94,AT205=74,AT205=14),"quatorze",IF(OR(AT205=95,AT205=75,AT205=15),"quinze")))))," mille"))</f>
        <v/>
      </c>
      <c r="AX205" s="46" t="str">
        <f t="shared" ref="AX205:AX209" si="1080">IF(OR(AT205=16,AT205=76,AT205=96),"seize mille","")</f>
        <v/>
      </c>
      <c r="AY205" s="46" t="str">
        <f t="shared" ref="AY205:AY209" si="1081">IF(AND(AU205="un mille",H205&lt;10000)," mille",CONCATENATE(" ",AU205,AV205,AW205,AX205,IF(VALUE(CONCATENATE(M205,N205,O205))=0,"",IF(VALUE(O205)=0," mille","")),IF(AND(VALUE(CONCATENATE(M205,N205,O205))&gt;1,VALUE(CONCATENATE(P205,Q205,R205))=0),"s","")))</f>
        <v xml:space="preserve"> </v>
      </c>
      <c r="AZ205" s="45"/>
      <c r="BA205" s="46" t="str">
        <f t="shared" ref="BA205:BA209" si="1082">IF(OR(VALUE(P205)=0,VALUE(P205)&gt;5),"",CONCATENATE(IF(VALUE(P205)=1,"",IF(VALUE(P205)=2,"deux ",IF(VALUE(P205)=3,"trois ",IF(VALUE(P205)=4,"quatre ",IF(VALUE(P205)=5,"cinq "))))),"cent"))</f>
        <v/>
      </c>
      <c r="BB205" s="46" t="str">
        <f t="shared" ref="BB205:BB209" si="1083">IF(OR(P205="",VALUE(P205)&lt;6),"",CONCATENATE(IF(VALUE(P205)=6,"six ",IF(VALUE(P205)=7,"sept ",IF(VALUE(P205)=8,"huit ",IF(VALUE(P205)=9,"neuf ")))),"cent"))</f>
        <v/>
      </c>
      <c r="BC205" s="46" t="str">
        <f t="shared" ref="BC205:BC209" si="1084">CONCATENATE(" ",BA205,BB205)</f>
        <v xml:space="preserve"> </v>
      </c>
      <c r="BD205" s="45"/>
      <c r="BE205" s="46" t="str">
        <f t="shared" ref="BE205:BE209" si="1085">IF(OR(Q205="",VALUE(Q205)=0,VALUE(Q205)&gt;5,AND(VALUE(BI205)&gt;10,VALUE(BI205)&lt;17)),"",IF(OR(VALUE(BI205)=10,AND(VALUE(BI205)&gt;16,VALUE(BI205)&lt;20)),"dix",IF(VALUE(Q205)=2,"vingt",IF(VALUE(Q205)=3,"trente",IF(VALUE(Q205)=4,"quarante",IF(VALUE(Q205)=5,"cinquante"))))))</f>
        <v/>
      </c>
      <c r="BF205" s="46" t="str">
        <f t="shared" ref="BF205:BF209" si="1086">IF(OR(Q205="",VALUE(Q205)&lt;6),"",IF(AND(VALUE(Q205)=7,OR(VALUE(R205)=0,BI205&gt;76)),"soixante dix",IF(OR(VALUE(Q205)=6,VALUE(Q205)=7),"soixante",IF(AND(VALUE(Q205)=9,OR(VALUE(R205)=0,VALUE(BI205)&gt;96)),"quatre vingt dix",IF(OR(VALUE(Q205)=8,VALUE(Q205)=9),"quatre vingt")))))</f>
        <v/>
      </c>
      <c r="BG205" s="46" t="str">
        <f t="shared" ref="BG205:BG209" si="1087">CONCATENATE(" ",BE205,BF205,IF(OR(VALUE(R205)&lt;&gt;1,VALUE(Q205)=0,VALUE(Q205)=1,VALUE(Q205)=8,VALUE(Q205)=9),""," et"))</f>
        <v xml:space="preserve"> </v>
      </c>
      <c r="BH205" s="45"/>
      <c r="BI205" s="46">
        <f t="shared" ref="BI205:BI209" si="1088">VALUE(CONCATENATE(Q205,R205))</f>
        <v>0</v>
      </c>
      <c r="BJ205" s="46" t="str">
        <f t="shared" ref="BJ205:BJ209" si="1089">IF(OR(VALUE(R205)=0,BI205="",VALUE(R205)&gt;5,AND(VALUE(BI205)&gt;5,VALUE(BI205)&lt;16),AND(VALUE(BI205)&gt;65,VALUE(BI205)&lt;76),AND(VALUE(BI205)&gt;85,VALUE(BI205)&lt;96)),"",CONCATENATE(IF(VALUE(R205)=1,"un",IF(VALUE(R205)=2,"deux",IF(VALUE(R205)=3,"trois",IF(VALUE(R205)=4,"quatre",IF(VALUE(R205)=5,"cinq")))))," euro"))</f>
        <v/>
      </c>
      <c r="BK205" s="46" t="str">
        <f t="shared" ref="BK205:BK209" si="1090">IF(OR(BI205="",VALUE(R205)&lt;6,AND(VALUE(BI205)&gt;10,VALUE(BI205)&lt;17),BI205=76,BI205=96),"",CONCATENATE(IF(VALUE(R205)=6,"six",IF(VALUE(R205)=7,"sept",IF(VALUE(R205)=8,"huit",IF(VALUE(R205)=9,"neuf",IF(VALUE(BI205)=10,"dix")))))," euro"))</f>
        <v/>
      </c>
      <c r="BL205" s="46" t="str">
        <f t="shared" ref="BL205:BL209" si="1091">IF(OR(BI205="",VALUE(BI205)&lt;11,AND(VALUE(BI205)&gt;15,VALUE(BI205)&lt;71),AND(VALUE(BI205)&gt;75,VALUE(BI205)&lt;91),VALUE(BI205)&gt;95),"",CONCATENATE(IF(OR(VALUE(BI205)=91,VALUE(BI205)=71,VALUE(BI205)=11),"onze",IF(OR(VALUE(BI205)=92,VALUE(BI205)=72,VALUE(BI205)=12),"douze",IF(OR(VALUE(BI205)=93,VALUE(BI205)=73,VALUE(BI205)=13),"treize",IF(OR(BI205=94,BI205=74,BI205=14),"quatorze",IF(OR(BI205=95,BI205=75,BI205=15),"quinze")))))," euro"))</f>
        <v/>
      </c>
      <c r="BM205" s="46" t="str">
        <f t="shared" ref="BM205:BM209" si="1092">IF(OR(BI205=16,BI205=76,BI205=96),"seize euro","")</f>
        <v/>
      </c>
      <c r="BN205" s="46" t="str">
        <f t="shared" ref="BN205:BN209" si="1093">IF(VALUE(CONCATENATE(J205,K205,L205,M205,N205,O205,P205,Q205,R205))=0,"zero euro",CONCATENATE(" ",BJ205,BK205,BL205,BM205,IF(VALUE(CONCATENATE(M205,N205,O205,P205,Q205,R205))=0," d'",""),IF(OR(VALUE(R205)=0,VALUE(CONCATENATE(P205,Q205,R205))=0)," euro",""),IF(VALUE(CONCATENATE(J205,K205,L205,M205,N205,O205,P205,Q205,R205))&gt;1,"s","")))</f>
        <v>zero euro</v>
      </c>
      <c r="BO205" s="45"/>
      <c r="BP205" s="46" t="str">
        <f t="shared" ref="BP205:BP209" si="1094">IF(VALUE(CONCATENATE(T205,U205))=0,""," virgule")</f>
        <v/>
      </c>
      <c r="BQ205" s="45"/>
      <c r="BR205" s="46" t="str">
        <f t="shared" ref="BR205:BR209" si="1095">IF(OR(T205="",VALUE(T205)=0,VALUE(T205)&gt;5,AND(VALUE(BV205)&gt;10,VALUE(BV205)&lt;17)),"",IF(OR(VALUE(BV205)=10,AND(VALUE(BV205)&gt;16,VALUE(BV205)&lt;20)),"dix",IF(VALUE(T205)=2,"vingt",IF(VALUE(T205)=3,"trente",IF(VALUE(T205)=4,"quarante",IF(VALUE(T205)=5,"cinquante"))))))</f>
        <v/>
      </c>
      <c r="BS205" s="46" t="str">
        <f t="shared" ref="BS205:BS209" si="1096">IF(OR(T205="",VALUE(T205)&lt;6),"",IF(AND(VALUE(T205)=7,OR(VALUE(U205)=0,BV205&gt;76)),"soixante dix",IF(OR(VALUE(T205)=6,VALUE(T205)=7),"soixante",IF(AND(VALUE(T205)=9,OR(VALUE(U205)=0,VALUE(BV205)&gt;96)),"quatre vingt dix",IF(OR(VALUE(T205)=8,VALUE(T205)=9),"quatre vingt")))))</f>
        <v/>
      </c>
      <c r="BT205" s="46" t="str">
        <f t="shared" ref="BT205:BT209" si="1097">CONCATENATE(" ",BR205,BS205,IF(OR(VALUE(U205)&lt;&gt;1,VALUE(T205)=0,VALUE(T205)=1,VALUE(T205)=8,VALUE(T205)=9),""," et"))</f>
        <v xml:space="preserve"> </v>
      </c>
      <c r="BU205" s="45"/>
      <c r="BV205" s="46">
        <f t="shared" ref="BV205:BV209" si="1098">VALUE(CONCATENATE(T205,U205))</f>
        <v>0</v>
      </c>
      <c r="BW205" s="46" t="str">
        <f>IF(OR(VALUE(U205)=0,BV205="",VALUE(U205)&gt;5,AND(VALUE(BV205)&gt;5,VALUE(BV205)&lt;16),AND(VALUE(BV205)&gt;65,VALUE(BV205)&lt;76),AND(VALUE(BV205)&gt;85,VALUE(BV205)&lt;96)),"",CONCATENATE(IF(VALUE(U205)=1,"un",IF(VALUE(U205)=2,"deux",IF(VALUE(U205)=3,"trois",IF(VALUE(U205)=4,"quatre",IF(VALUE(U205)=5,"cinq")))))," centime"))</f>
        <v/>
      </c>
      <c r="BX205" s="46" t="str">
        <f>IF(OR(BV205="",VALUE(U205)&lt;6,AND(VALUE(BV205)&gt;10,VALUE(BV205)&lt;17),BV205=76,BV205=96),"",CONCATENATE(IF(VALUE(U205)=6,"six",IF(VALUE(U205)=7,"sept",IF(VALUE(U205)=8,"huit",IF(VALUE(U205)=9,"neuf",IF(VALUE(BV205)=10,"dix")))))," centime"))</f>
        <v/>
      </c>
      <c r="BY205" s="46" t="str">
        <f>IF(OR(BV205="",VALUE(BV205)&lt;11,AND(VALUE(BV205)&gt;15,VALUE(BV205)&lt;71),AND(VALUE(BV205)&gt;75,VALUE(BV205)&lt;91),VALUE(BV205)&gt;95),"",CONCATENATE(IF(OR(VALUE(BV205)=91,VALUE(BV205)=71,VALUE(BV205)=11),"onze",IF(OR(VALUE(BV205)=92,VALUE(BV205)=72,VALUE(BV205)=12),"douze",IF(OR(VALUE(BV205)=93,VALUE(BV205)=73,VALUE(BV205)=13),"treize",IF(OR(BV205=94,BV205=74,BV205=14),"quatorze",IF(OR(BV205=95,BV205=75,BV205=15),"quinze")))))," centime"))</f>
        <v/>
      </c>
      <c r="BZ205" s="46" t="str">
        <f>IF(OR(BV205=16,BV205=76,BV205=96),"seize centime","")</f>
        <v/>
      </c>
      <c r="CA205" s="46" t="str">
        <f>CONCATENATE(" ",BW205,BX205,BY205,BZ205,IF(AND(VALUE(RIGHT(I205,2))&lt;&gt;0,VALUE(RIGHT(I205,1))=0),"centime",""),IF(VALUE(CONCATENATE(T205,U205))&gt;1,"s",""))</f>
        <v xml:space="preserve"> </v>
      </c>
      <c r="CB205" s="45"/>
      <c r="CC205" s="19" t="str">
        <f t="shared" ref="CC205:CC209" si="1099">CONCATENATE(Y205,AC205,AJ205,AN205,AR205,AY205,BC205,BG205,BN205,BP205,BT205,CA205)</f>
        <v xml:space="preserve">       zero euro  </v>
      </c>
      <c r="CD205" s="47" t="e">
        <f>#REF!*H205</f>
        <v>#REF!</v>
      </c>
    </row>
    <row r="206" spans="1:82" ht="22.5" x14ac:dyDescent="0.2">
      <c r="A206" s="23" t="s">
        <v>337</v>
      </c>
      <c r="B206" s="72">
        <v>2</v>
      </c>
      <c r="C206" s="39">
        <v>2</v>
      </c>
      <c r="D206" s="39">
        <v>9</v>
      </c>
      <c r="E206" s="49">
        <f>IF(G206="","",MAX(E$9:E205)+1)</f>
        <v>158</v>
      </c>
      <c r="F206" s="76" t="s">
        <v>50</v>
      </c>
      <c r="G206" s="75" t="s">
        <v>28</v>
      </c>
      <c r="H206" s="43">
        <v>0</v>
      </c>
      <c r="I206" s="44" t="str">
        <f t="shared" si="1046"/>
        <v xml:space="preserve"> 0,00</v>
      </c>
      <c r="J206" s="44" t="str">
        <f t="shared" si="1047"/>
        <v>0</v>
      </c>
      <c r="K206" s="44" t="str">
        <f t="shared" si="1048"/>
        <v>0</v>
      </c>
      <c r="L206" s="44" t="str">
        <f t="shared" si="1049"/>
        <v>0</v>
      </c>
      <c r="M206" s="44" t="str">
        <f t="shared" si="1050"/>
        <v>0</v>
      </c>
      <c r="N206" s="44" t="str">
        <f t="shared" si="1051"/>
        <v>0</v>
      </c>
      <c r="O206" s="44" t="str">
        <f t="shared" si="1052"/>
        <v>0</v>
      </c>
      <c r="P206" s="44" t="str">
        <f t="shared" si="1053"/>
        <v>0</v>
      </c>
      <c r="Q206" s="44" t="str">
        <f t="shared" si="1054"/>
        <v>0</v>
      </c>
      <c r="R206" s="44" t="str">
        <f t="shared" si="1055"/>
        <v>0</v>
      </c>
      <c r="S206" s="44" t="s">
        <v>12</v>
      </c>
      <c r="T206" s="44" t="str">
        <f t="shared" si="1056"/>
        <v>0</v>
      </c>
      <c r="U206" s="44" t="str">
        <f t="shared" si="1057"/>
        <v>0</v>
      </c>
      <c r="V206" s="45"/>
      <c r="W206" s="46" t="str">
        <f t="shared" si="1058"/>
        <v/>
      </c>
      <c r="X206" s="46" t="str">
        <f t="shared" si="1059"/>
        <v/>
      </c>
      <c r="Y206" s="46" t="str">
        <f t="shared" si="1060"/>
        <v/>
      </c>
      <c r="Z206" s="45"/>
      <c r="AA206" s="46" t="str">
        <f t="shared" si="1061"/>
        <v/>
      </c>
      <c r="AB206" s="46" t="str">
        <f t="shared" si="1062"/>
        <v/>
      </c>
      <c r="AC206" s="46" t="str">
        <f t="shared" si="1063"/>
        <v xml:space="preserve"> </v>
      </c>
      <c r="AD206" s="45"/>
      <c r="AE206" s="46">
        <f t="shared" si="1064"/>
        <v>0</v>
      </c>
      <c r="AF206" s="46" t="str">
        <f t="shared" si="1065"/>
        <v/>
      </c>
      <c r="AG206" s="46" t="str">
        <f t="shared" si="1066"/>
        <v/>
      </c>
      <c r="AH206" s="46" t="str">
        <f t="shared" si="1067"/>
        <v/>
      </c>
      <c r="AI206" s="46" t="str">
        <f t="shared" si="1068"/>
        <v/>
      </c>
      <c r="AJ206" s="46" t="str">
        <f t="shared" si="1069"/>
        <v xml:space="preserve"> </v>
      </c>
      <c r="AK206" s="45"/>
      <c r="AL206" s="46" t="str">
        <f t="shared" si="1070"/>
        <v/>
      </c>
      <c r="AM206" s="46" t="str">
        <f t="shared" si="1071"/>
        <v/>
      </c>
      <c r="AN206" s="46" t="str">
        <f t="shared" si="1072"/>
        <v xml:space="preserve"> </v>
      </c>
      <c r="AO206" s="45"/>
      <c r="AP206" s="46" t="str">
        <f t="shared" si="1073"/>
        <v/>
      </c>
      <c r="AQ206" s="46" t="str">
        <f t="shared" si="1074"/>
        <v/>
      </c>
      <c r="AR206" s="46" t="str">
        <f t="shared" si="1075"/>
        <v xml:space="preserve"> </v>
      </c>
      <c r="AS206" s="45"/>
      <c r="AT206" s="46">
        <f t="shared" si="1076"/>
        <v>0</v>
      </c>
      <c r="AU206" s="46" t="str">
        <f t="shared" si="1077"/>
        <v/>
      </c>
      <c r="AV206" s="46" t="str">
        <f t="shared" si="1078"/>
        <v/>
      </c>
      <c r="AW206" s="46" t="str">
        <f t="shared" si="1079"/>
        <v/>
      </c>
      <c r="AX206" s="46" t="str">
        <f t="shared" si="1080"/>
        <v/>
      </c>
      <c r="AY206" s="46" t="str">
        <f t="shared" si="1081"/>
        <v xml:space="preserve"> </v>
      </c>
      <c r="AZ206" s="45"/>
      <c r="BA206" s="46" t="str">
        <f t="shared" si="1082"/>
        <v/>
      </c>
      <c r="BB206" s="46" t="str">
        <f t="shared" si="1083"/>
        <v/>
      </c>
      <c r="BC206" s="46" t="str">
        <f t="shared" si="1084"/>
        <v xml:space="preserve"> </v>
      </c>
      <c r="BD206" s="45"/>
      <c r="BE206" s="46" t="str">
        <f t="shared" si="1085"/>
        <v/>
      </c>
      <c r="BF206" s="46" t="str">
        <f t="shared" si="1086"/>
        <v/>
      </c>
      <c r="BG206" s="46" t="str">
        <f t="shared" si="1087"/>
        <v xml:space="preserve"> </v>
      </c>
      <c r="BH206" s="45"/>
      <c r="BI206" s="46">
        <f t="shared" si="1088"/>
        <v>0</v>
      </c>
      <c r="BJ206" s="46" t="str">
        <f t="shared" si="1089"/>
        <v/>
      </c>
      <c r="BK206" s="46" t="str">
        <f t="shared" si="1090"/>
        <v/>
      </c>
      <c r="BL206" s="46" t="str">
        <f t="shared" si="1091"/>
        <v/>
      </c>
      <c r="BM206" s="46" t="str">
        <f t="shared" si="1092"/>
        <v/>
      </c>
      <c r="BN206" s="46" t="str">
        <f t="shared" si="1093"/>
        <v>zero euro</v>
      </c>
      <c r="BO206" s="45"/>
      <c r="BP206" s="46" t="str">
        <f t="shared" si="1094"/>
        <v/>
      </c>
      <c r="BQ206" s="45"/>
      <c r="BR206" s="46" t="str">
        <f t="shared" si="1095"/>
        <v/>
      </c>
      <c r="BS206" s="46" t="str">
        <f t="shared" si="1096"/>
        <v/>
      </c>
      <c r="BT206" s="46" t="str">
        <f t="shared" si="1097"/>
        <v xml:space="preserve"> </v>
      </c>
      <c r="BU206" s="45"/>
      <c r="BV206" s="46">
        <f t="shared" si="1098"/>
        <v>0</v>
      </c>
      <c r="BW206" s="46" t="str">
        <f>IF(OR(VALUE(U206)=0,BV206="",VALUE(U206)&gt;5,AND(VALUE(BV206)&gt;5,VALUE(BV206)&lt;16),AND(VALUE(BV206)&gt;65,VALUE(BV206)&lt;76),AND(VALUE(BV206)&gt;85,VALUE(BV206)&lt;96)),"",CONCATENATE(IF(VALUE(U206)=1,"un",IF(VALUE(U206)=2,"deux",IF(VALUE(U206)=3,"trois",IF(VALUE(U206)=4,"quatre",IF(VALUE(U206)=5,"cinq")))))," centime"))</f>
        <v/>
      </c>
      <c r="BX206" s="46" t="str">
        <f>IF(OR(BV206="",VALUE(U206)&lt;6,AND(VALUE(BV206)&gt;10,VALUE(BV206)&lt;17),BV206=76,BV206=96),"",CONCATENATE(IF(VALUE(U206)=6,"six",IF(VALUE(U206)=7,"sept",IF(VALUE(U206)=8,"huit",IF(VALUE(U206)=9,"neuf",IF(VALUE(BV206)=10,"dix")))))," centime"))</f>
        <v/>
      </c>
      <c r="BY206" s="46" t="str">
        <f>IF(OR(BV206="",VALUE(BV206)&lt;11,AND(VALUE(BV206)&gt;15,VALUE(BV206)&lt;71),AND(VALUE(BV206)&gt;75,VALUE(BV206)&lt;91),VALUE(BV206)&gt;95),"",CONCATENATE(IF(OR(VALUE(BV206)=91,VALUE(BV206)=71,VALUE(BV206)=11),"onze",IF(OR(VALUE(BV206)=92,VALUE(BV206)=72,VALUE(BV206)=12),"douze",IF(OR(VALUE(BV206)=93,VALUE(BV206)=73,VALUE(BV206)=13),"treize",IF(OR(BV206=94,BV206=74,BV206=14),"quatorze",IF(OR(BV206=95,BV206=75,BV206=15),"quinze")))))," centime"))</f>
        <v/>
      </c>
      <c r="BZ206" s="46" t="str">
        <f>IF(OR(BV206=16,BV206=76,BV206=96),"seize centime","")</f>
        <v/>
      </c>
      <c r="CA206" s="46" t="str">
        <f>CONCATENATE(" ",BW206,BX206,BY206,BZ206,IF(AND(VALUE(RIGHT(I206,2))&lt;&gt;0,VALUE(RIGHT(I206,1))=0),"centime",""),IF(VALUE(CONCATENATE(T206,U206))&gt;1,"s",""))</f>
        <v xml:space="preserve"> </v>
      </c>
      <c r="CB206" s="45"/>
      <c r="CC206" s="19" t="str">
        <f t="shared" si="1099"/>
        <v xml:space="preserve">       zero euro  </v>
      </c>
      <c r="CD206" s="47" t="e">
        <f>#REF!*H206</f>
        <v>#REF!</v>
      </c>
    </row>
    <row r="207" spans="1:82" ht="22.5" x14ac:dyDescent="0.2">
      <c r="A207" s="23" t="s">
        <v>337</v>
      </c>
      <c r="B207" s="72">
        <v>2</v>
      </c>
      <c r="C207" s="39">
        <v>2</v>
      </c>
      <c r="D207" s="39">
        <v>9</v>
      </c>
      <c r="E207" s="49">
        <f>IF(G207="","",MAX(E$9:E206)+1)</f>
        <v>159</v>
      </c>
      <c r="F207" s="76" t="s">
        <v>51</v>
      </c>
      <c r="G207" s="75" t="s">
        <v>28</v>
      </c>
      <c r="H207" s="43">
        <v>0</v>
      </c>
      <c r="I207" s="44" t="str">
        <f t="shared" si="1046"/>
        <v xml:space="preserve"> 0,00</v>
      </c>
      <c r="J207" s="44" t="str">
        <f t="shared" si="1047"/>
        <v>0</v>
      </c>
      <c r="K207" s="44" t="str">
        <f t="shared" si="1048"/>
        <v>0</v>
      </c>
      <c r="L207" s="44" t="str">
        <f t="shared" si="1049"/>
        <v>0</v>
      </c>
      <c r="M207" s="44" t="str">
        <f t="shared" si="1050"/>
        <v>0</v>
      </c>
      <c r="N207" s="44" t="str">
        <f t="shared" si="1051"/>
        <v>0</v>
      </c>
      <c r="O207" s="44" t="str">
        <f t="shared" si="1052"/>
        <v>0</v>
      </c>
      <c r="P207" s="44" t="str">
        <f t="shared" si="1053"/>
        <v>0</v>
      </c>
      <c r="Q207" s="44" t="str">
        <f t="shared" si="1054"/>
        <v>0</v>
      </c>
      <c r="R207" s="44" t="str">
        <f t="shared" si="1055"/>
        <v>0</v>
      </c>
      <c r="S207" s="44" t="s">
        <v>12</v>
      </c>
      <c r="T207" s="44" t="str">
        <f t="shared" si="1056"/>
        <v>0</v>
      </c>
      <c r="U207" s="44" t="str">
        <f t="shared" si="1057"/>
        <v>0</v>
      </c>
      <c r="V207" s="45"/>
      <c r="W207" s="46" t="str">
        <f t="shared" si="1058"/>
        <v/>
      </c>
      <c r="X207" s="46" t="str">
        <f t="shared" si="1059"/>
        <v/>
      </c>
      <c r="Y207" s="46" t="str">
        <f t="shared" si="1060"/>
        <v/>
      </c>
      <c r="Z207" s="45"/>
      <c r="AA207" s="46" t="str">
        <f t="shared" si="1061"/>
        <v/>
      </c>
      <c r="AB207" s="46" t="str">
        <f t="shared" si="1062"/>
        <v/>
      </c>
      <c r="AC207" s="46" t="str">
        <f t="shared" si="1063"/>
        <v xml:space="preserve"> </v>
      </c>
      <c r="AD207" s="45"/>
      <c r="AE207" s="46">
        <f t="shared" si="1064"/>
        <v>0</v>
      </c>
      <c r="AF207" s="46" t="str">
        <f t="shared" si="1065"/>
        <v/>
      </c>
      <c r="AG207" s="46" t="str">
        <f t="shared" si="1066"/>
        <v/>
      </c>
      <c r="AH207" s="46" t="str">
        <f t="shared" si="1067"/>
        <v/>
      </c>
      <c r="AI207" s="46" t="str">
        <f t="shared" si="1068"/>
        <v/>
      </c>
      <c r="AJ207" s="46" t="str">
        <f t="shared" si="1069"/>
        <v xml:space="preserve"> </v>
      </c>
      <c r="AK207" s="45"/>
      <c r="AL207" s="46" t="str">
        <f t="shared" si="1070"/>
        <v/>
      </c>
      <c r="AM207" s="46" t="str">
        <f t="shared" si="1071"/>
        <v/>
      </c>
      <c r="AN207" s="46" t="str">
        <f t="shared" si="1072"/>
        <v xml:space="preserve"> </v>
      </c>
      <c r="AO207" s="45"/>
      <c r="AP207" s="46" t="str">
        <f t="shared" si="1073"/>
        <v/>
      </c>
      <c r="AQ207" s="46" t="str">
        <f t="shared" si="1074"/>
        <v/>
      </c>
      <c r="AR207" s="46" t="str">
        <f t="shared" si="1075"/>
        <v xml:space="preserve"> </v>
      </c>
      <c r="AS207" s="45"/>
      <c r="AT207" s="46">
        <f t="shared" si="1076"/>
        <v>0</v>
      </c>
      <c r="AU207" s="46" t="str">
        <f t="shared" si="1077"/>
        <v/>
      </c>
      <c r="AV207" s="46" t="str">
        <f t="shared" si="1078"/>
        <v/>
      </c>
      <c r="AW207" s="46" t="str">
        <f t="shared" si="1079"/>
        <v/>
      </c>
      <c r="AX207" s="46" t="str">
        <f t="shared" si="1080"/>
        <v/>
      </c>
      <c r="AY207" s="46" t="str">
        <f t="shared" si="1081"/>
        <v xml:space="preserve"> </v>
      </c>
      <c r="AZ207" s="45"/>
      <c r="BA207" s="46" t="str">
        <f t="shared" si="1082"/>
        <v/>
      </c>
      <c r="BB207" s="46" t="str">
        <f t="shared" si="1083"/>
        <v/>
      </c>
      <c r="BC207" s="46" t="str">
        <f t="shared" si="1084"/>
        <v xml:space="preserve"> </v>
      </c>
      <c r="BD207" s="45"/>
      <c r="BE207" s="46" t="str">
        <f t="shared" si="1085"/>
        <v/>
      </c>
      <c r="BF207" s="46" t="str">
        <f t="shared" si="1086"/>
        <v/>
      </c>
      <c r="BG207" s="46" t="str">
        <f t="shared" si="1087"/>
        <v xml:space="preserve"> </v>
      </c>
      <c r="BH207" s="45"/>
      <c r="BI207" s="46">
        <f t="shared" si="1088"/>
        <v>0</v>
      </c>
      <c r="BJ207" s="46" t="str">
        <f t="shared" si="1089"/>
        <v/>
      </c>
      <c r="BK207" s="46" t="str">
        <f t="shared" si="1090"/>
        <v/>
      </c>
      <c r="BL207" s="46" t="str">
        <f t="shared" si="1091"/>
        <v/>
      </c>
      <c r="BM207" s="46" t="str">
        <f t="shared" si="1092"/>
        <v/>
      </c>
      <c r="BN207" s="46" t="str">
        <f t="shared" si="1093"/>
        <v>zero euro</v>
      </c>
      <c r="BO207" s="45"/>
      <c r="BP207" s="46" t="str">
        <f t="shared" si="1094"/>
        <v/>
      </c>
      <c r="BQ207" s="45"/>
      <c r="BR207" s="46" t="str">
        <f t="shared" si="1095"/>
        <v/>
      </c>
      <c r="BS207" s="46" t="str">
        <f t="shared" si="1096"/>
        <v/>
      </c>
      <c r="BT207" s="46" t="str">
        <f t="shared" si="1097"/>
        <v xml:space="preserve"> </v>
      </c>
      <c r="BU207" s="45"/>
      <c r="BV207" s="46">
        <f t="shared" si="1098"/>
        <v>0</v>
      </c>
      <c r="BW207" s="46" t="str">
        <f>IF(OR(VALUE(U207)=0,BV207="",VALUE(U207)&gt;5,AND(VALUE(BV207)&gt;5,VALUE(BV207)&lt;16),AND(VALUE(BV207)&gt;65,VALUE(BV207)&lt;76),AND(VALUE(BV207)&gt;85,VALUE(BV207)&lt;96)),"",CONCATENATE(IF(VALUE(U207)=1,"un",IF(VALUE(U207)=2,"deux",IF(VALUE(U207)=3,"trois",IF(VALUE(U207)=4,"quatre",IF(VALUE(U207)=5,"cinq")))))," centime"))</f>
        <v/>
      </c>
      <c r="BX207" s="46" t="str">
        <f>IF(OR(BV207="",VALUE(U207)&lt;6,AND(VALUE(BV207)&gt;10,VALUE(BV207)&lt;17),BV207=76,BV207=96),"",CONCATENATE(IF(VALUE(U207)=6,"six",IF(VALUE(U207)=7,"sept",IF(VALUE(U207)=8,"huit",IF(VALUE(U207)=9,"neuf",IF(VALUE(BV207)=10,"dix")))))," centime"))</f>
        <v/>
      </c>
      <c r="BY207" s="46" t="str">
        <f>IF(OR(BV207="",VALUE(BV207)&lt;11,AND(VALUE(BV207)&gt;15,VALUE(BV207)&lt;71),AND(VALUE(BV207)&gt;75,VALUE(BV207)&lt;91),VALUE(BV207)&gt;95),"",CONCATENATE(IF(OR(VALUE(BV207)=91,VALUE(BV207)=71,VALUE(BV207)=11),"onze",IF(OR(VALUE(BV207)=92,VALUE(BV207)=72,VALUE(BV207)=12),"douze",IF(OR(VALUE(BV207)=93,VALUE(BV207)=73,VALUE(BV207)=13),"treize",IF(OR(BV207=94,BV207=74,BV207=14),"quatorze",IF(OR(BV207=95,BV207=75,BV207=15),"quinze")))))," centime"))</f>
        <v/>
      </c>
      <c r="BZ207" s="46" t="str">
        <f>IF(OR(BV207=16,BV207=76,BV207=96),"seize centime","")</f>
        <v/>
      </c>
      <c r="CA207" s="46" t="str">
        <f>CONCATENATE(" ",BW207,BX207,BY207,BZ207,IF(AND(VALUE(RIGHT(I207,2))&lt;&gt;0,VALUE(RIGHT(I207,1))=0),"centime",""),IF(VALUE(CONCATENATE(T207,U207))&gt;1,"s",""))</f>
        <v xml:space="preserve"> </v>
      </c>
      <c r="CB207" s="45"/>
      <c r="CC207" s="19" t="str">
        <f t="shared" si="1099"/>
        <v xml:space="preserve">       zero euro  </v>
      </c>
      <c r="CD207" s="47" t="e">
        <f>#REF!*H207</f>
        <v>#REF!</v>
      </c>
    </row>
    <row r="208" spans="1:82" ht="11.25" x14ac:dyDescent="0.2">
      <c r="A208" s="23" t="s">
        <v>337</v>
      </c>
      <c r="B208" s="72">
        <v>2</v>
      </c>
      <c r="C208" s="39">
        <v>2</v>
      </c>
      <c r="D208" s="39">
        <v>9</v>
      </c>
      <c r="E208" s="49">
        <f>IF(G208="","",MAX(E$9:E207)+1)</f>
        <v>160</v>
      </c>
      <c r="F208" s="76" t="s">
        <v>52</v>
      </c>
      <c r="G208" s="75" t="s">
        <v>28</v>
      </c>
      <c r="H208" s="43">
        <v>0</v>
      </c>
      <c r="I208" s="44" t="str">
        <f t="shared" si="1046"/>
        <v xml:space="preserve"> 0,00</v>
      </c>
      <c r="J208" s="44" t="str">
        <f t="shared" si="1047"/>
        <v>0</v>
      </c>
      <c r="K208" s="44" t="str">
        <f t="shared" si="1048"/>
        <v>0</v>
      </c>
      <c r="L208" s="44" t="str">
        <f t="shared" si="1049"/>
        <v>0</v>
      </c>
      <c r="M208" s="44" t="str">
        <f t="shared" si="1050"/>
        <v>0</v>
      </c>
      <c r="N208" s="44" t="str">
        <f t="shared" si="1051"/>
        <v>0</v>
      </c>
      <c r="O208" s="44" t="str">
        <f t="shared" si="1052"/>
        <v>0</v>
      </c>
      <c r="P208" s="44" t="str">
        <f t="shared" si="1053"/>
        <v>0</v>
      </c>
      <c r="Q208" s="44" t="str">
        <f t="shared" si="1054"/>
        <v>0</v>
      </c>
      <c r="R208" s="44" t="str">
        <f t="shared" si="1055"/>
        <v>0</v>
      </c>
      <c r="S208" s="44" t="s">
        <v>12</v>
      </c>
      <c r="T208" s="44" t="str">
        <f t="shared" si="1056"/>
        <v>0</v>
      </c>
      <c r="U208" s="44" t="str">
        <f t="shared" si="1057"/>
        <v>0</v>
      </c>
      <c r="V208" s="45"/>
      <c r="W208" s="46" t="str">
        <f t="shared" si="1058"/>
        <v/>
      </c>
      <c r="X208" s="46" t="str">
        <f t="shared" si="1059"/>
        <v/>
      </c>
      <c r="Y208" s="46" t="str">
        <f t="shared" si="1060"/>
        <v/>
      </c>
      <c r="Z208" s="45"/>
      <c r="AA208" s="46" t="str">
        <f t="shared" si="1061"/>
        <v/>
      </c>
      <c r="AB208" s="46" t="str">
        <f t="shared" si="1062"/>
        <v/>
      </c>
      <c r="AC208" s="46" t="str">
        <f t="shared" si="1063"/>
        <v xml:space="preserve"> </v>
      </c>
      <c r="AD208" s="45"/>
      <c r="AE208" s="46">
        <f t="shared" si="1064"/>
        <v>0</v>
      </c>
      <c r="AF208" s="46" t="str">
        <f t="shared" si="1065"/>
        <v/>
      </c>
      <c r="AG208" s="46" t="str">
        <f t="shared" si="1066"/>
        <v/>
      </c>
      <c r="AH208" s="46" t="str">
        <f t="shared" si="1067"/>
        <v/>
      </c>
      <c r="AI208" s="46" t="str">
        <f t="shared" si="1068"/>
        <v/>
      </c>
      <c r="AJ208" s="46" t="str">
        <f t="shared" si="1069"/>
        <v xml:space="preserve"> </v>
      </c>
      <c r="AK208" s="45"/>
      <c r="AL208" s="46" t="str">
        <f t="shared" si="1070"/>
        <v/>
      </c>
      <c r="AM208" s="46" t="str">
        <f t="shared" si="1071"/>
        <v/>
      </c>
      <c r="AN208" s="46" t="str">
        <f t="shared" si="1072"/>
        <v xml:space="preserve"> </v>
      </c>
      <c r="AO208" s="45"/>
      <c r="AP208" s="46" t="str">
        <f t="shared" si="1073"/>
        <v/>
      </c>
      <c r="AQ208" s="46" t="str">
        <f t="shared" si="1074"/>
        <v/>
      </c>
      <c r="AR208" s="46" t="str">
        <f t="shared" si="1075"/>
        <v xml:space="preserve"> </v>
      </c>
      <c r="AS208" s="45"/>
      <c r="AT208" s="46">
        <f t="shared" si="1076"/>
        <v>0</v>
      </c>
      <c r="AU208" s="46" t="str">
        <f t="shared" si="1077"/>
        <v/>
      </c>
      <c r="AV208" s="46" t="str">
        <f t="shared" si="1078"/>
        <v/>
      </c>
      <c r="AW208" s="46" t="str">
        <f t="shared" si="1079"/>
        <v/>
      </c>
      <c r="AX208" s="46" t="str">
        <f t="shared" si="1080"/>
        <v/>
      </c>
      <c r="AY208" s="46" t="str">
        <f t="shared" si="1081"/>
        <v xml:space="preserve"> </v>
      </c>
      <c r="AZ208" s="45"/>
      <c r="BA208" s="46" t="str">
        <f t="shared" si="1082"/>
        <v/>
      </c>
      <c r="BB208" s="46" t="str">
        <f t="shared" si="1083"/>
        <v/>
      </c>
      <c r="BC208" s="46" t="str">
        <f t="shared" si="1084"/>
        <v xml:space="preserve"> </v>
      </c>
      <c r="BD208" s="45"/>
      <c r="BE208" s="46" t="str">
        <f t="shared" si="1085"/>
        <v/>
      </c>
      <c r="BF208" s="46" t="str">
        <f t="shared" si="1086"/>
        <v/>
      </c>
      <c r="BG208" s="46" t="str">
        <f t="shared" si="1087"/>
        <v xml:space="preserve"> </v>
      </c>
      <c r="BH208" s="45"/>
      <c r="BI208" s="46">
        <f t="shared" si="1088"/>
        <v>0</v>
      </c>
      <c r="BJ208" s="46" t="str">
        <f t="shared" si="1089"/>
        <v/>
      </c>
      <c r="BK208" s="46" t="str">
        <f t="shared" si="1090"/>
        <v/>
      </c>
      <c r="BL208" s="46" t="str">
        <f t="shared" si="1091"/>
        <v/>
      </c>
      <c r="BM208" s="46" t="str">
        <f t="shared" si="1092"/>
        <v/>
      </c>
      <c r="BN208" s="46" t="str">
        <f t="shared" si="1093"/>
        <v>zero euro</v>
      </c>
      <c r="BO208" s="45"/>
      <c r="BP208" s="46" t="str">
        <f t="shared" si="1094"/>
        <v/>
      </c>
      <c r="BQ208" s="45"/>
      <c r="BR208" s="46" t="str">
        <f t="shared" si="1095"/>
        <v/>
      </c>
      <c r="BS208" s="46" t="str">
        <f t="shared" si="1096"/>
        <v/>
      </c>
      <c r="BT208" s="46" t="str">
        <f t="shared" si="1097"/>
        <v xml:space="preserve"> </v>
      </c>
      <c r="BU208" s="45"/>
      <c r="BV208" s="46">
        <f t="shared" si="1098"/>
        <v>0</v>
      </c>
      <c r="BW208" s="46" t="str">
        <f>IF(OR(VALUE(U208)=0,BV208="",VALUE(U208)&gt;5,AND(VALUE(BV208)&gt;5,VALUE(BV208)&lt;16),AND(VALUE(BV208)&gt;65,VALUE(BV208)&lt;76),AND(VALUE(BV208)&gt;85,VALUE(BV208)&lt;96)),"",CONCATENATE(IF(VALUE(U208)=1,"un",IF(VALUE(U208)=2,"deux",IF(VALUE(U208)=3,"trois",IF(VALUE(U208)=4,"quatre",IF(VALUE(U208)=5,"cinq")))))," centime"))</f>
        <v/>
      </c>
      <c r="BX208" s="46" t="str">
        <f>IF(OR(BV208="",VALUE(U208)&lt;6,AND(VALUE(BV208)&gt;10,VALUE(BV208)&lt;17),BV208=76,BV208=96),"",CONCATENATE(IF(VALUE(U208)=6,"six",IF(VALUE(U208)=7,"sept",IF(VALUE(U208)=8,"huit",IF(VALUE(U208)=9,"neuf",IF(VALUE(BV208)=10,"dix")))))," centime"))</f>
        <v/>
      </c>
      <c r="BY208" s="46" t="str">
        <f>IF(OR(BV208="",VALUE(BV208)&lt;11,AND(VALUE(BV208)&gt;15,VALUE(BV208)&lt;71),AND(VALUE(BV208)&gt;75,VALUE(BV208)&lt;91),VALUE(BV208)&gt;95),"",CONCATENATE(IF(OR(VALUE(BV208)=91,VALUE(BV208)=71,VALUE(BV208)=11),"onze",IF(OR(VALUE(BV208)=92,VALUE(BV208)=72,VALUE(BV208)=12),"douze",IF(OR(VALUE(BV208)=93,VALUE(BV208)=73,VALUE(BV208)=13),"treize",IF(OR(BV208=94,BV208=74,BV208=14),"quatorze",IF(OR(BV208=95,BV208=75,BV208=15),"quinze")))))," centime"))</f>
        <v/>
      </c>
      <c r="BZ208" s="46" t="str">
        <f>IF(OR(BV208=16,BV208=76,BV208=96),"seize centime","")</f>
        <v/>
      </c>
      <c r="CA208" s="46" t="str">
        <f>CONCATENATE(" ",BW208,BX208,BY208,BZ208,IF(AND(VALUE(RIGHT(I208,2))&lt;&gt;0,VALUE(RIGHT(I208,1))=0),"centime",""),IF(VALUE(CONCATENATE(T208,U208))&gt;1,"s",""))</f>
        <v xml:space="preserve"> </v>
      </c>
      <c r="CB208" s="45"/>
      <c r="CC208" s="19" t="str">
        <f t="shared" si="1099"/>
        <v xml:space="preserve">       zero euro  </v>
      </c>
      <c r="CD208" s="47" t="e">
        <f>#REF!*H208</f>
        <v>#REF!</v>
      </c>
    </row>
    <row r="209" spans="1:82" ht="11.25" x14ac:dyDescent="0.2">
      <c r="A209" s="23" t="s">
        <v>337</v>
      </c>
      <c r="B209" s="72">
        <v>2</v>
      </c>
      <c r="C209" s="39">
        <v>2</v>
      </c>
      <c r="D209" s="39">
        <v>9</v>
      </c>
      <c r="E209" s="49">
        <f>IF(G209="","",MAX(E$9:E208)+1)</f>
        <v>161</v>
      </c>
      <c r="F209" s="76" t="s">
        <v>53</v>
      </c>
      <c r="G209" s="75" t="s">
        <v>28</v>
      </c>
      <c r="H209" s="43">
        <v>0</v>
      </c>
      <c r="I209" s="44" t="str">
        <f t="shared" si="1046"/>
        <v xml:space="preserve"> 0,00</v>
      </c>
      <c r="J209" s="44" t="str">
        <f t="shared" si="1047"/>
        <v>0</v>
      </c>
      <c r="K209" s="44" t="str">
        <f t="shared" si="1048"/>
        <v>0</v>
      </c>
      <c r="L209" s="44" t="str">
        <f t="shared" si="1049"/>
        <v>0</v>
      </c>
      <c r="M209" s="44" t="str">
        <f t="shared" si="1050"/>
        <v>0</v>
      </c>
      <c r="N209" s="44" t="str">
        <f t="shared" si="1051"/>
        <v>0</v>
      </c>
      <c r="O209" s="44" t="str">
        <f t="shared" si="1052"/>
        <v>0</v>
      </c>
      <c r="P209" s="44" t="str">
        <f t="shared" si="1053"/>
        <v>0</v>
      </c>
      <c r="Q209" s="44" t="str">
        <f t="shared" si="1054"/>
        <v>0</v>
      </c>
      <c r="R209" s="44" t="str">
        <f t="shared" si="1055"/>
        <v>0</v>
      </c>
      <c r="S209" s="44" t="s">
        <v>12</v>
      </c>
      <c r="T209" s="44" t="str">
        <f t="shared" si="1056"/>
        <v>0</v>
      </c>
      <c r="U209" s="44" t="str">
        <f t="shared" si="1057"/>
        <v>0</v>
      </c>
      <c r="V209" s="45"/>
      <c r="W209" s="46" t="str">
        <f t="shared" si="1058"/>
        <v/>
      </c>
      <c r="X209" s="46" t="str">
        <f t="shared" si="1059"/>
        <v/>
      </c>
      <c r="Y209" s="46" t="str">
        <f t="shared" si="1060"/>
        <v/>
      </c>
      <c r="Z209" s="45"/>
      <c r="AA209" s="46" t="str">
        <f t="shared" si="1061"/>
        <v/>
      </c>
      <c r="AB209" s="46" t="str">
        <f t="shared" si="1062"/>
        <v/>
      </c>
      <c r="AC209" s="46" t="str">
        <f t="shared" si="1063"/>
        <v xml:space="preserve"> </v>
      </c>
      <c r="AD209" s="45"/>
      <c r="AE209" s="46">
        <f t="shared" si="1064"/>
        <v>0</v>
      </c>
      <c r="AF209" s="46" t="str">
        <f t="shared" si="1065"/>
        <v/>
      </c>
      <c r="AG209" s="46" t="str">
        <f t="shared" si="1066"/>
        <v/>
      </c>
      <c r="AH209" s="46" t="str">
        <f t="shared" si="1067"/>
        <v/>
      </c>
      <c r="AI209" s="46" t="str">
        <f t="shared" si="1068"/>
        <v/>
      </c>
      <c r="AJ209" s="46" t="str">
        <f t="shared" si="1069"/>
        <v xml:space="preserve"> </v>
      </c>
      <c r="AK209" s="45"/>
      <c r="AL209" s="46" t="str">
        <f t="shared" si="1070"/>
        <v/>
      </c>
      <c r="AM209" s="46" t="str">
        <f t="shared" si="1071"/>
        <v/>
      </c>
      <c r="AN209" s="46" t="str">
        <f t="shared" si="1072"/>
        <v xml:space="preserve"> </v>
      </c>
      <c r="AO209" s="45"/>
      <c r="AP209" s="46" t="str">
        <f t="shared" si="1073"/>
        <v/>
      </c>
      <c r="AQ209" s="46" t="str">
        <f t="shared" si="1074"/>
        <v/>
      </c>
      <c r="AR209" s="46" t="str">
        <f t="shared" si="1075"/>
        <v xml:space="preserve"> </v>
      </c>
      <c r="AS209" s="45"/>
      <c r="AT209" s="46">
        <f t="shared" si="1076"/>
        <v>0</v>
      </c>
      <c r="AU209" s="46" t="str">
        <f t="shared" si="1077"/>
        <v/>
      </c>
      <c r="AV209" s="46" t="str">
        <f t="shared" si="1078"/>
        <v/>
      </c>
      <c r="AW209" s="46" t="str">
        <f t="shared" si="1079"/>
        <v/>
      </c>
      <c r="AX209" s="46" t="str">
        <f t="shared" si="1080"/>
        <v/>
      </c>
      <c r="AY209" s="46" t="str">
        <f t="shared" si="1081"/>
        <v xml:space="preserve"> </v>
      </c>
      <c r="AZ209" s="45"/>
      <c r="BA209" s="46" t="str">
        <f t="shared" si="1082"/>
        <v/>
      </c>
      <c r="BB209" s="46" t="str">
        <f t="shared" si="1083"/>
        <v/>
      </c>
      <c r="BC209" s="46" t="str">
        <f t="shared" si="1084"/>
        <v xml:space="preserve"> </v>
      </c>
      <c r="BD209" s="45"/>
      <c r="BE209" s="46" t="str">
        <f t="shared" si="1085"/>
        <v/>
      </c>
      <c r="BF209" s="46" t="str">
        <f t="shared" si="1086"/>
        <v/>
      </c>
      <c r="BG209" s="46" t="str">
        <f t="shared" si="1087"/>
        <v xml:space="preserve"> </v>
      </c>
      <c r="BH209" s="45"/>
      <c r="BI209" s="46">
        <f t="shared" si="1088"/>
        <v>0</v>
      </c>
      <c r="BJ209" s="46" t="str">
        <f t="shared" si="1089"/>
        <v/>
      </c>
      <c r="BK209" s="46" t="str">
        <f t="shared" si="1090"/>
        <v/>
      </c>
      <c r="BL209" s="46" t="str">
        <f t="shared" si="1091"/>
        <v/>
      </c>
      <c r="BM209" s="46" t="str">
        <f t="shared" si="1092"/>
        <v/>
      </c>
      <c r="BN209" s="46" t="str">
        <f t="shared" si="1093"/>
        <v>zero euro</v>
      </c>
      <c r="BO209" s="45"/>
      <c r="BP209" s="46" t="str">
        <f t="shared" si="1094"/>
        <v/>
      </c>
      <c r="BQ209" s="45"/>
      <c r="BR209" s="46" t="str">
        <f t="shared" si="1095"/>
        <v/>
      </c>
      <c r="BS209" s="46" t="str">
        <f t="shared" si="1096"/>
        <v/>
      </c>
      <c r="BT209" s="46" t="str">
        <f t="shared" si="1097"/>
        <v xml:space="preserve"> </v>
      </c>
      <c r="BU209" s="45"/>
      <c r="BV209" s="46">
        <f t="shared" si="1098"/>
        <v>0</v>
      </c>
      <c r="BW209" s="46" t="str">
        <f>IF(OR(VALUE(U209)=0,BV209="",VALUE(U209)&gt;5,AND(VALUE(BV209)&gt;5,VALUE(BV209)&lt;16),AND(VALUE(BV209)&gt;65,VALUE(BV209)&lt;76),AND(VALUE(BV209)&gt;85,VALUE(BV209)&lt;96)),"",CONCATENATE(IF(VALUE(U209)=1,"un",IF(VALUE(U209)=2,"deux",IF(VALUE(U209)=3,"trois",IF(VALUE(U209)=4,"quatre",IF(VALUE(U209)=5,"cinq")))))," centime"))</f>
        <v/>
      </c>
      <c r="BX209" s="46" t="str">
        <f>IF(OR(BV209="",VALUE(U209)&lt;6,AND(VALUE(BV209)&gt;10,VALUE(BV209)&lt;17),BV209=76,BV209=96),"",CONCATENATE(IF(VALUE(U209)=6,"six",IF(VALUE(U209)=7,"sept",IF(VALUE(U209)=8,"huit",IF(VALUE(U209)=9,"neuf",IF(VALUE(BV209)=10,"dix")))))," centime"))</f>
        <v/>
      </c>
      <c r="BY209" s="46" t="str">
        <f>IF(OR(BV209="",VALUE(BV209)&lt;11,AND(VALUE(BV209)&gt;15,VALUE(BV209)&lt;71),AND(VALUE(BV209)&gt;75,VALUE(BV209)&lt;91),VALUE(BV209)&gt;95),"",CONCATENATE(IF(OR(VALUE(BV209)=91,VALUE(BV209)=71,VALUE(BV209)=11),"onze",IF(OR(VALUE(BV209)=92,VALUE(BV209)=72,VALUE(BV209)=12),"douze",IF(OR(VALUE(BV209)=93,VALUE(BV209)=73,VALUE(BV209)=13),"treize",IF(OR(BV209=94,BV209=74,BV209=14),"quatorze",IF(OR(BV209=95,BV209=75,BV209=15),"quinze")))))," centime"))</f>
        <v/>
      </c>
      <c r="BZ209" s="46" t="str">
        <f>IF(OR(BV209=16,BV209=76,BV209=96),"seize centime","")</f>
        <v/>
      </c>
      <c r="CA209" s="46" t="str">
        <f>CONCATENATE(" ",BW209,BX209,BY209,BZ209,IF(AND(VALUE(RIGHT(I209,2))&lt;&gt;0,VALUE(RIGHT(I209,1))=0),"centime",""),IF(VALUE(CONCATENATE(T209,U209))&gt;1,"s",""))</f>
        <v xml:space="preserve"> </v>
      </c>
      <c r="CB209" s="45"/>
      <c r="CC209" s="19" t="str">
        <f t="shared" si="1099"/>
        <v xml:space="preserve">       zero euro  </v>
      </c>
      <c r="CD209" s="47" t="e">
        <f>#REF!*H209</f>
        <v>#REF!</v>
      </c>
    </row>
    <row r="210" spans="1:82" ht="15" customHeight="1" x14ac:dyDescent="0.2">
      <c r="A210" s="23" t="s">
        <v>337</v>
      </c>
      <c r="B210" s="29">
        <v>2</v>
      </c>
      <c r="C210" s="29">
        <v>3</v>
      </c>
      <c r="D210" s="29"/>
      <c r="E210" s="30" t="str">
        <f>IF(G210="","",MAX(E$9:E209)+1)</f>
        <v/>
      </c>
      <c r="F210" s="31" t="s">
        <v>340</v>
      </c>
      <c r="G210" s="32"/>
      <c r="H210" s="52"/>
      <c r="I210" s="64"/>
      <c r="J210" s="68"/>
      <c r="K210" s="68"/>
      <c r="L210" s="68"/>
      <c r="M210" s="68"/>
      <c r="N210" s="68"/>
      <c r="O210" s="68"/>
      <c r="P210" s="68"/>
      <c r="Q210" s="68"/>
      <c r="R210" s="68"/>
      <c r="S210" s="68"/>
      <c r="T210" s="68"/>
      <c r="U210" s="68"/>
      <c r="V210" s="69"/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  <c r="AL210" s="69"/>
      <c r="AM210" s="69"/>
      <c r="AN210" s="69"/>
      <c r="AO210" s="69"/>
      <c r="AP210" s="69"/>
      <c r="AQ210" s="69"/>
      <c r="AR210" s="69"/>
      <c r="AS210" s="69"/>
      <c r="AT210" s="69"/>
      <c r="AU210" s="69"/>
      <c r="AV210" s="69"/>
      <c r="AW210" s="69"/>
      <c r="AX210" s="69"/>
      <c r="AY210" s="69"/>
      <c r="AZ210" s="69"/>
      <c r="BA210" s="69"/>
      <c r="BB210" s="69"/>
      <c r="BC210" s="69"/>
      <c r="BD210" s="69"/>
      <c r="BE210" s="69"/>
      <c r="BF210" s="69"/>
      <c r="BG210" s="69"/>
      <c r="BH210" s="69"/>
      <c r="BI210" s="69"/>
      <c r="BJ210" s="69"/>
      <c r="BK210" s="69"/>
      <c r="BL210" s="69"/>
      <c r="BM210" s="69"/>
      <c r="BN210" s="69"/>
      <c r="BO210" s="69"/>
      <c r="BP210" s="69"/>
      <c r="BQ210" s="69"/>
      <c r="BR210" s="69"/>
      <c r="BS210" s="69"/>
      <c r="BT210" s="69"/>
      <c r="BU210" s="69"/>
      <c r="BV210" s="69"/>
      <c r="BW210" s="69"/>
      <c r="BX210" s="69"/>
      <c r="BY210" s="69"/>
      <c r="BZ210" s="69"/>
      <c r="CA210" s="69"/>
      <c r="CB210" s="69"/>
      <c r="CC210" s="52"/>
      <c r="CD210" s="52"/>
    </row>
    <row r="211" spans="1:82" ht="15" customHeight="1" x14ac:dyDescent="0.2">
      <c r="A211" s="23" t="s">
        <v>337</v>
      </c>
      <c r="B211" s="70">
        <v>2</v>
      </c>
      <c r="C211" s="56">
        <v>3</v>
      </c>
      <c r="D211" s="56">
        <v>1</v>
      </c>
      <c r="E211" s="57" t="str">
        <f>IF(G211="","",MAX(E$9:E210)+1)</f>
        <v/>
      </c>
      <c r="F211" s="58" t="s">
        <v>154</v>
      </c>
      <c r="G211" s="59"/>
      <c r="H211" s="38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6"/>
      <c r="W211" s="46"/>
      <c r="X211" s="46"/>
      <c r="Y211" s="46"/>
      <c r="Z211" s="46"/>
      <c r="AA211" s="46"/>
      <c r="AB211" s="46"/>
      <c r="AC211" s="46"/>
      <c r="AD211" s="46"/>
      <c r="AE211" s="46"/>
      <c r="AF211" s="46"/>
      <c r="AG211" s="46"/>
      <c r="AH211" s="46"/>
      <c r="AI211" s="46"/>
      <c r="AJ211" s="46"/>
      <c r="AK211" s="46"/>
      <c r="AL211" s="46"/>
      <c r="AM211" s="46"/>
      <c r="AN211" s="46"/>
      <c r="AO211" s="46"/>
      <c r="AP211" s="46"/>
      <c r="AQ211" s="46"/>
      <c r="AR211" s="46"/>
      <c r="AS211" s="46"/>
      <c r="AT211" s="46"/>
      <c r="AU211" s="46"/>
      <c r="AV211" s="46"/>
      <c r="AW211" s="46"/>
      <c r="AX211" s="46"/>
      <c r="AY211" s="46"/>
      <c r="AZ211" s="46"/>
      <c r="BA211" s="46"/>
      <c r="BB211" s="46"/>
      <c r="BC211" s="46"/>
      <c r="BD211" s="46"/>
      <c r="BE211" s="46"/>
      <c r="BF211" s="46"/>
      <c r="BG211" s="46"/>
      <c r="BH211" s="46"/>
      <c r="BI211" s="46"/>
      <c r="BJ211" s="46"/>
      <c r="BK211" s="46"/>
      <c r="BL211" s="46"/>
      <c r="BM211" s="46"/>
      <c r="BN211" s="46"/>
      <c r="BO211" s="46"/>
      <c r="BP211" s="46"/>
      <c r="BQ211" s="46"/>
      <c r="BR211" s="46"/>
      <c r="BS211" s="46"/>
      <c r="BT211" s="46"/>
      <c r="BU211" s="46"/>
      <c r="BV211" s="46"/>
      <c r="BW211" s="46"/>
      <c r="BX211" s="46"/>
      <c r="BY211" s="46"/>
      <c r="BZ211" s="46"/>
      <c r="CA211" s="46"/>
      <c r="CB211" s="46"/>
      <c r="CC211" s="59"/>
      <c r="CD211" s="59"/>
    </row>
    <row r="212" spans="1:82" ht="22.5" x14ac:dyDescent="0.2">
      <c r="A212" s="23" t="s">
        <v>337</v>
      </c>
      <c r="B212" s="72">
        <v>2</v>
      </c>
      <c r="C212" s="60">
        <v>3</v>
      </c>
      <c r="D212" s="60">
        <v>1</v>
      </c>
      <c r="E212" s="49">
        <f>IF(G212="","",MAX(E$9:E211)+1)</f>
        <v>162</v>
      </c>
      <c r="F212" s="76" t="s">
        <v>157</v>
      </c>
      <c r="G212" s="62" t="s">
        <v>28</v>
      </c>
      <c r="H212" s="43">
        <v>0</v>
      </c>
      <c r="I212" s="44" t="str">
        <f t="shared" ref="I212:I223" si="1100">IF(H212=INT(H212),CONCATENATE(" ",H212,",00"),IF(INT(H212*10)=H212*10,CONCATENATE(" ",H212,"0"),CONCATENATE(" ",H212)))</f>
        <v xml:space="preserve"> 0,00</v>
      </c>
      <c r="J212" s="44" t="str">
        <f t="shared" ref="J212:J223" si="1101">IF(H212&gt;=100000000,MID(RIGHT(I212,12),1,1),"0")</f>
        <v>0</v>
      </c>
      <c r="K212" s="44" t="str">
        <f t="shared" ref="K212:K223" si="1102">IF(H212&gt;=10000000,MID(RIGHT(I212,11),1,1),"0")</f>
        <v>0</v>
      </c>
      <c r="L212" s="44" t="str">
        <f t="shared" ref="L212:L223" si="1103">IF(H212&gt;=1000000,MID(RIGHT(I212,10),1,1),"0")</f>
        <v>0</v>
      </c>
      <c r="M212" s="44" t="str">
        <f t="shared" ref="M212:M223" si="1104">IF(H212&gt;=100000,MID(RIGHT(I212,9),1,1),"0")</f>
        <v>0</v>
      </c>
      <c r="N212" s="44" t="str">
        <f t="shared" ref="N212:N223" si="1105">IF(H212&gt;=10000,MID(RIGHT(I212,8),1,1),"0")</f>
        <v>0</v>
      </c>
      <c r="O212" s="44" t="str">
        <f t="shared" ref="O212:O223" si="1106">IF(H212&gt;=1000,MID(RIGHT(I212,7),1,1),"0")</f>
        <v>0</v>
      </c>
      <c r="P212" s="44" t="str">
        <f t="shared" ref="P212:P223" si="1107">IF(H212&gt;=100,MID(RIGHT(I212,6),1,1),"0")</f>
        <v>0</v>
      </c>
      <c r="Q212" s="44" t="str">
        <f t="shared" ref="Q212:Q223" si="1108">IF(H212&gt;=10,MID(RIGHT(I212,5),1,1),"0")</f>
        <v>0</v>
      </c>
      <c r="R212" s="44" t="str">
        <f t="shared" ref="R212:R223" si="1109">IF(H212&gt;=0,MID(RIGHT(I212,4),1,1),"0")</f>
        <v>0</v>
      </c>
      <c r="S212" s="44" t="s">
        <v>12</v>
      </c>
      <c r="T212" s="44" t="str">
        <f t="shared" ref="T212:T223" si="1110">IF(INT(H212)&lt;&gt;H212,MID(RIGHT(I212,2),1,1),"0")</f>
        <v>0</v>
      </c>
      <c r="U212" s="44" t="str">
        <f t="shared" ref="U212:U223" si="1111">IF(INT(H212*10)&lt;&gt;H212*10,RIGHT(I212,1),"0")</f>
        <v>0</v>
      </c>
      <c r="V212" s="45"/>
      <c r="W212" s="46" t="str">
        <f t="shared" ref="W212:W223" si="1112">IF(OR(VALUE(J212)=0,VALUE(J212)&gt;5),"",CONCATENATE(IF(VALUE(J212)=1,"",IF(VALUE(J212)=2,"deux ",IF(VALUE(J212)=3,"trois ",IF(VALUE(J212)=4,"quatre ",IF(VALUE(J212)=5,"cinq "))))),"cent"))</f>
        <v/>
      </c>
      <c r="X212" s="46" t="str">
        <f t="shared" ref="X212:X223" si="1113">IF(OR(J212="",VALUE(J212)&lt;6),"",CONCATENATE(IF(VALUE(J212)=6,"six ",IF(VALUE(J212)=7,"sept ",IF(VALUE(J212)=8,"huit ",IF(VALUE(J212)=9,"neuf ")))),"cent"))</f>
        <v/>
      </c>
      <c r="Y212" s="46" t="str">
        <f t="shared" ref="Y212:Y223" si="1114">CONCATENATE(W212,X212)</f>
        <v/>
      </c>
      <c r="Z212" s="45"/>
      <c r="AA212" s="46" t="str">
        <f t="shared" ref="AA212:AA223" si="1115">IF(OR(K212="",VALUE(K212)=0,VALUE(K212)&gt;5,AND(VALUE(AE212)&gt;10,VALUE(AE212)&lt;17)),"",IF(OR(VALUE(AE212)=10,AND(VALUE(AE212)&gt;16,VALUE(AE212)&lt;20)),"dix",IF(VALUE(K212)=2,"vingt",IF(VALUE(K212)=3,"trente",IF(VALUE(K212)=4,"quarante",IF(VALUE(K212)=5,"cinquante"))))))</f>
        <v/>
      </c>
      <c r="AB212" s="46" t="str">
        <f t="shared" ref="AB212:AB223" si="1116">IF(OR(K212="",VALUE(K212)&lt;6),"",IF(AND(VALUE(K212)=7,OR(VALUE(L212)=0,AE212&gt;76)),"soixante dix",IF(OR(VALUE(K212)=6,VALUE(K212)=7),"soixante",IF(AND(VALUE(K212)=9,OR(VALUE(L212)=0,VALUE(AE212)&gt;96)),"quatre vingt dix",IF(OR(VALUE(K212)=8,VALUE(K212)=9),"quatre vingt")))))</f>
        <v/>
      </c>
      <c r="AC212" s="46" t="str">
        <f t="shared" ref="AC212:AC223" si="1117">CONCATENATE(" ",AA212,AB212,IF(OR(VALUE(L212)&lt;&gt;1,VALUE(K212)=0,VALUE(K212)=1,VALUE(K212)=8,VALUE(K212)=9),""," et"))</f>
        <v xml:space="preserve"> </v>
      </c>
      <c r="AD212" s="45"/>
      <c r="AE212" s="46">
        <f t="shared" ref="AE212:AE223" si="1118">VALUE(CONCATENATE(K212,L212))</f>
        <v>0</v>
      </c>
      <c r="AF212" s="46" t="str">
        <f t="shared" ref="AF212:AF223" si="1119">IF(OR(VALUE(L212)=0,AE212="",VALUE(L212)&gt;5,AND(VALUE(AE212)&gt;5,VALUE(AE212)&lt;16),AND(VALUE(AE212)&gt;65,VALUE(AE212)&lt;76),AND(VALUE(AE212)&gt;85,VALUE(AE212)&lt;96)),"",CONCATENATE(IF(VALUE(L212)=1,"un",IF(VALUE(L212)=2,"deux",IF(VALUE(L212)=3,"trois",IF(VALUE(L212)=4,"quatre",IF(VALUE(L212)=5,"cinq")))))," million"))</f>
        <v/>
      </c>
      <c r="AG212" s="46" t="str">
        <f t="shared" ref="AG212:AG223" si="1120">IF(OR(AE212="",VALUE(L212)&lt;6,AND(VALUE(AE212)&gt;10,VALUE(AE212)&lt;17),AE212=76,AE212=96),"",CONCATENATE(IF(VALUE(L212)=6,"six",IF(VALUE(L212)=7,"sept",IF(VALUE(L212)=8,"huit",IF(VALUE(L212)=9,"neuf",IF(VALUE(AE212)=10,"dix")))))," million"))</f>
        <v/>
      </c>
      <c r="AH212" s="46" t="str">
        <f t="shared" ref="AH212:AH223" si="1121">IF(OR(AE212="",VALUE(AE212)&lt;11,AND(VALUE(AE212)&gt;15,VALUE(AE212)&lt;71),AND(VALUE(AE212)&gt;75,VALUE(AE212)&lt;91),VALUE(AE212)&gt;95),"",CONCATENATE(IF(OR(VALUE(AE212)=91,VALUE(AE212)=71,VALUE(AE212)=11),"onze",IF(OR(VALUE(AE212)=92,VALUE(AE212)=72,VALUE(AE212)=12),"douze",IF(OR(VALUE(AE212)=93,VALUE(AE212)=73,VALUE(AE212)=13),"treize",IF(OR(AE212=94,AE212=74,AE212=14),"quatorze",IF(OR(AE212=95,AE212=75,AE212=15),"quinze")))))," million"))</f>
        <v/>
      </c>
      <c r="AI212" s="46" t="str">
        <f t="shared" ref="AI212:AI223" si="1122">IF(OR(AE212=16,AE212=76,AE212=96),"seize million","")</f>
        <v/>
      </c>
      <c r="AJ212" s="46" t="str">
        <f t="shared" ref="AJ212:AJ223" si="1123">CONCATENATE(" ",AF212,AG212,AH212,AI212,IF(VALUE(CONCATENATE(J212,K212,L212))=0,"",IF(VALUE(L212)=0,"million","")),IF(AND(VALUE(CONCATENATE(J212,K212,L212))&gt;1,VALUE(CONCATENATE(M212,N212,O212,P212,Q212,R212))=0),"s",""))</f>
        <v xml:space="preserve"> </v>
      </c>
      <c r="AK212" s="45"/>
      <c r="AL212" s="46" t="str">
        <f t="shared" ref="AL212:AL223" si="1124">IF(OR(VALUE(M212)=0,VALUE(M212)&gt;5),"",CONCATENATE(IF(VALUE(M212)=1,"",IF(VALUE(M212)=2,"deux ",IF(VALUE(M212)=3,"trois ",IF(VALUE(M212)=4,"quatre ",IF(VALUE(M212)=5,"cinq "))))),"cent"))</f>
        <v/>
      </c>
      <c r="AM212" s="46" t="str">
        <f t="shared" ref="AM212:AM223" si="1125">IF(OR(M212="",VALUE(M212)&lt;6),"",CONCATENATE(IF(VALUE(M212)=6,"six ",IF(VALUE(M212)=7,"sept ",IF(VALUE(M212)=8,"huit ",IF(VALUE(M212)=9,"neuf ")))),"cent"))</f>
        <v/>
      </c>
      <c r="AN212" s="46" t="str">
        <f t="shared" ref="AN212:AN223" si="1126">CONCATENATE(" ",AL212,AM212)</f>
        <v xml:space="preserve"> </v>
      </c>
      <c r="AO212" s="45"/>
      <c r="AP212" s="46" t="str">
        <f t="shared" ref="AP212:AP223" si="1127">IF(OR(N212="",VALUE(N212)=0,VALUE(N212)&gt;5,AND(VALUE(AT212)&gt;10,VALUE(AT212)&lt;17)),"",IF(OR(VALUE(AT212)=10,AND(VALUE(AT212)&gt;16,VALUE(AT212)&lt;20)),"dix",IF(VALUE(N212)=2,"vingt",IF(VALUE(N212)=3,"trente",IF(VALUE(N212)=4,"quarante",IF(VALUE(N212)=5,"cinquante"))))))</f>
        <v/>
      </c>
      <c r="AQ212" s="46" t="str">
        <f t="shared" ref="AQ212:AQ223" si="1128">IF(OR(N212="",VALUE(N212)&lt;6),"",IF(AND(VALUE(N212)=7,OR(VALUE(O212)=0,AT212&gt;76)),"soixante dix",IF(OR(VALUE(N212)=6,VALUE(N212)=7),"soixante",IF(AND(VALUE(N212)=9,OR(VALUE(O212)=0,VALUE(AT212)&gt;96)),"quatre vingt dix",IF(OR(VALUE(N212)=8,VALUE(N212)=9),"quatre vingt")))))</f>
        <v/>
      </c>
      <c r="AR212" s="46" t="str">
        <f t="shared" ref="AR212:AR223" si="1129">CONCATENATE(" ",AP212,AQ212,IF(OR(VALUE(O212)&lt;&gt;1,VALUE(N212)=0,VALUE(N212)=1,VALUE(N212)=8,VALUE(N212)=9),""," et"))</f>
        <v xml:space="preserve"> </v>
      </c>
      <c r="AS212" s="45"/>
      <c r="AT212" s="46">
        <f t="shared" ref="AT212:AT223" si="1130">VALUE(CONCATENATE(N212,O212))</f>
        <v>0</v>
      </c>
      <c r="AU212" s="46" t="str">
        <f t="shared" ref="AU212:AU223" si="1131">IF(OR(VALUE(O212)=0,AT212="",VALUE(O212)&gt;5,AND(VALUE(AT212)&gt;5,VALUE(AT212)&lt;16),AND(VALUE(AT212)&gt;65,VALUE(AT212)&lt;76),AND(VALUE(AT212)&gt;85,VALUE(AT212)&lt;96)),"",CONCATENATE(IF(VALUE(O212)=1,"un",IF(VALUE(O212)=2,"deux",IF(VALUE(O212)=3,"trois",IF(VALUE(O212)=4,"quatre",IF(VALUE(O212)=5,"cinq")))))," mille"))</f>
        <v/>
      </c>
      <c r="AV212" s="46" t="str">
        <f t="shared" ref="AV212:AV223" si="1132">IF(OR(AT212="",VALUE(O212)&lt;6,AND(VALUE(AT212)&gt;10,VALUE(AT212)&lt;17),AT212=76,AT212=96),"",CONCATENATE(IF(VALUE(O212)=6,"six",IF(VALUE(O212)=7,"sept",IF(VALUE(O212)=8,"huit",IF(VALUE(O212)=9,"neuf",IF(VALUE(AT212)=10,"dix")))))," mille"))</f>
        <v/>
      </c>
      <c r="AW212" s="46" t="str">
        <f t="shared" ref="AW212:AW223" si="1133">IF(OR(AT212="",VALUE(AT212)&lt;11,AND(VALUE(AT212)&gt;15,VALUE(AT212)&lt;71),AND(VALUE(AT212)&gt;75,VALUE(AT212)&lt;91),VALUE(AT212)&gt;95),"",CONCATENATE(IF(OR(VALUE(AT212)=91,VALUE(AT212)=71,VALUE(AT212)=11),"onze",IF(OR(VALUE(AT212)=92,VALUE(AT212)=72,VALUE(AT212)=12),"douze",IF(OR(VALUE(AT212)=93,VALUE(AT212)=73,VALUE(AT212)=13),"treize",IF(OR(AT212=94,AT212=74,AT212=14),"quatorze",IF(OR(AT212=95,AT212=75,AT212=15),"quinze")))))," mille"))</f>
        <v/>
      </c>
      <c r="AX212" s="46" t="str">
        <f t="shared" ref="AX212:AX223" si="1134">IF(OR(AT212=16,AT212=76,AT212=96),"seize mille","")</f>
        <v/>
      </c>
      <c r="AY212" s="46" t="str">
        <f t="shared" ref="AY212:AY223" si="1135">IF(AND(AU212="un mille",H212&lt;10000)," mille",CONCATENATE(" ",AU212,AV212,AW212,AX212,IF(VALUE(CONCATENATE(M212,N212,O212))=0,"",IF(VALUE(O212)=0," mille","")),IF(AND(VALUE(CONCATENATE(M212,N212,O212))&gt;1,VALUE(CONCATENATE(P212,Q212,R212))=0),"s","")))</f>
        <v xml:space="preserve"> </v>
      </c>
      <c r="AZ212" s="45"/>
      <c r="BA212" s="46" t="str">
        <f t="shared" ref="BA212:BA223" si="1136">IF(OR(VALUE(P212)=0,VALUE(P212)&gt;5),"",CONCATENATE(IF(VALUE(P212)=1,"",IF(VALUE(P212)=2,"deux ",IF(VALUE(P212)=3,"trois ",IF(VALUE(P212)=4,"quatre ",IF(VALUE(P212)=5,"cinq "))))),"cent"))</f>
        <v/>
      </c>
      <c r="BB212" s="46" t="str">
        <f t="shared" ref="BB212:BB223" si="1137">IF(OR(P212="",VALUE(P212)&lt;6),"",CONCATENATE(IF(VALUE(P212)=6,"six ",IF(VALUE(P212)=7,"sept ",IF(VALUE(P212)=8,"huit ",IF(VALUE(P212)=9,"neuf ")))),"cent"))</f>
        <v/>
      </c>
      <c r="BC212" s="46" t="str">
        <f t="shared" ref="BC212:BC223" si="1138">CONCATENATE(" ",BA212,BB212)</f>
        <v xml:space="preserve"> </v>
      </c>
      <c r="BD212" s="45"/>
      <c r="BE212" s="46" t="str">
        <f t="shared" ref="BE212:BE223" si="1139">IF(OR(Q212="",VALUE(Q212)=0,VALUE(Q212)&gt;5,AND(VALUE(BI212)&gt;10,VALUE(BI212)&lt;17)),"",IF(OR(VALUE(BI212)=10,AND(VALUE(BI212)&gt;16,VALUE(BI212)&lt;20)),"dix",IF(VALUE(Q212)=2,"vingt",IF(VALUE(Q212)=3,"trente",IF(VALUE(Q212)=4,"quarante",IF(VALUE(Q212)=5,"cinquante"))))))</f>
        <v/>
      </c>
      <c r="BF212" s="46" t="str">
        <f t="shared" ref="BF212:BF223" si="1140">IF(OR(Q212="",VALUE(Q212)&lt;6),"",IF(AND(VALUE(Q212)=7,OR(VALUE(R212)=0,BI212&gt;76)),"soixante dix",IF(OR(VALUE(Q212)=6,VALUE(Q212)=7),"soixante",IF(AND(VALUE(Q212)=9,OR(VALUE(R212)=0,VALUE(BI212)&gt;96)),"quatre vingt dix",IF(OR(VALUE(Q212)=8,VALUE(Q212)=9),"quatre vingt")))))</f>
        <v/>
      </c>
      <c r="BG212" s="46" t="str">
        <f t="shared" ref="BG212:BG223" si="1141">CONCATENATE(" ",BE212,BF212,IF(OR(VALUE(R212)&lt;&gt;1,VALUE(Q212)=0,VALUE(Q212)=1,VALUE(Q212)=8,VALUE(Q212)=9),""," et"))</f>
        <v xml:space="preserve"> </v>
      </c>
      <c r="BH212" s="45"/>
      <c r="BI212" s="46">
        <f t="shared" ref="BI212:BI223" si="1142">VALUE(CONCATENATE(Q212,R212))</f>
        <v>0</v>
      </c>
      <c r="BJ212" s="46" t="str">
        <f t="shared" ref="BJ212:BJ223" si="1143">IF(OR(VALUE(R212)=0,BI212="",VALUE(R212)&gt;5,AND(VALUE(BI212)&gt;5,VALUE(BI212)&lt;16),AND(VALUE(BI212)&gt;65,VALUE(BI212)&lt;76),AND(VALUE(BI212)&gt;85,VALUE(BI212)&lt;96)),"",CONCATENATE(IF(VALUE(R212)=1,"un",IF(VALUE(R212)=2,"deux",IF(VALUE(R212)=3,"trois",IF(VALUE(R212)=4,"quatre",IF(VALUE(R212)=5,"cinq")))))," euro"))</f>
        <v/>
      </c>
      <c r="BK212" s="46" t="str">
        <f t="shared" ref="BK212:BK223" si="1144">IF(OR(BI212="",VALUE(R212)&lt;6,AND(VALUE(BI212)&gt;10,VALUE(BI212)&lt;17),BI212=76,BI212=96),"",CONCATENATE(IF(VALUE(R212)=6,"six",IF(VALUE(R212)=7,"sept",IF(VALUE(R212)=8,"huit",IF(VALUE(R212)=9,"neuf",IF(VALUE(BI212)=10,"dix")))))," euro"))</f>
        <v/>
      </c>
      <c r="BL212" s="46" t="str">
        <f t="shared" ref="BL212:BL223" si="1145">IF(OR(BI212="",VALUE(BI212)&lt;11,AND(VALUE(BI212)&gt;15,VALUE(BI212)&lt;71),AND(VALUE(BI212)&gt;75,VALUE(BI212)&lt;91),VALUE(BI212)&gt;95),"",CONCATENATE(IF(OR(VALUE(BI212)=91,VALUE(BI212)=71,VALUE(BI212)=11),"onze",IF(OR(VALUE(BI212)=92,VALUE(BI212)=72,VALUE(BI212)=12),"douze",IF(OR(VALUE(BI212)=93,VALUE(BI212)=73,VALUE(BI212)=13),"treize",IF(OR(BI212=94,BI212=74,BI212=14),"quatorze",IF(OR(BI212=95,BI212=75,BI212=15),"quinze")))))," euro"))</f>
        <v/>
      </c>
      <c r="BM212" s="46" t="str">
        <f t="shared" ref="BM212:BM223" si="1146">IF(OR(BI212=16,BI212=76,BI212=96),"seize euro","")</f>
        <v/>
      </c>
      <c r="BN212" s="46" t="str">
        <f t="shared" ref="BN212:BN223" si="1147">IF(VALUE(CONCATENATE(J212,K212,L212,M212,N212,O212,P212,Q212,R212))=0,"zero euro",CONCATENATE(" ",BJ212,BK212,BL212,BM212,IF(VALUE(CONCATENATE(M212,N212,O212,P212,Q212,R212))=0," d'",""),IF(OR(VALUE(R212)=0,VALUE(CONCATENATE(P212,Q212,R212))=0)," euro",""),IF(VALUE(CONCATENATE(J212,K212,L212,M212,N212,O212,P212,Q212,R212))&gt;1,"s","")))</f>
        <v>zero euro</v>
      </c>
      <c r="BO212" s="45"/>
      <c r="BP212" s="46" t="str">
        <f t="shared" ref="BP212:BP223" si="1148">IF(VALUE(CONCATENATE(T212,U212))=0,""," virgule")</f>
        <v/>
      </c>
      <c r="BQ212" s="45"/>
      <c r="BR212" s="46" t="str">
        <f t="shared" ref="BR212:BR223" si="1149">IF(OR(T212="",VALUE(T212)=0,VALUE(T212)&gt;5,AND(VALUE(BV212)&gt;10,VALUE(BV212)&lt;17)),"",IF(OR(VALUE(BV212)=10,AND(VALUE(BV212)&gt;16,VALUE(BV212)&lt;20)),"dix",IF(VALUE(T212)=2,"vingt",IF(VALUE(T212)=3,"trente",IF(VALUE(T212)=4,"quarante",IF(VALUE(T212)=5,"cinquante"))))))</f>
        <v/>
      </c>
      <c r="BS212" s="46" t="str">
        <f t="shared" ref="BS212:BS223" si="1150">IF(OR(T212="",VALUE(T212)&lt;6),"",IF(AND(VALUE(T212)=7,OR(VALUE(U212)=0,BV212&gt;76)),"soixante dix",IF(OR(VALUE(T212)=6,VALUE(T212)=7),"soixante",IF(AND(VALUE(T212)=9,OR(VALUE(U212)=0,VALUE(BV212)&gt;96)),"quatre vingt dix",IF(OR(VALUE(T212)=8,VALUE(T212)=9),"quatre vingt")))))</f>
        <v/>
      </c>
      <c r="BT212" s="46" t="str">
        <f t="shared" ref="BT212:BT223" si="1151">CONCATENATE(" ",BR212,BS212,IF(OR(VALUE(U212)&lt;&gt;1,VALUE(T212)=0,VALUE(T212)=1,VALUE(T212)=8,VALUE(T212)=9),""," et"))</f>
        <v xml:space="preserve"> </v>
      </c>
      <c r="BU212" s="45"/>
      <c r="BV212" s="46">
        <f t="shared" ref="BV212:BV223" si="1152">VALUE(CONCATENATE(T212,U212))</f>
        <v>0</v>
      </c>
      <c r="BW212" s="46" t="str">
        <f>IF(OR(VALUE(U212)=0,BV212="",VALUE(U212)&gt;5,AND(VALUE(BV212)&gt;5,VALUE(BV212)&lt;16),AND(VALUE(BV212)&gt;65,VALUE(BV212)&lt;76),AND(VALUE(BV212)&gt;85,VALUE(BV212)&lt;96)),"",CONCATENATE(IF(VALUE(U212)=1,"un",IF(VALUE(U212)=2,"deux",IF(VALUE(U212)=3,"trois",IF(VALUE(U212)=4,"quatre",IF(VALUE(U212)=5,"cinq")))))," centime"))</f>
        <v/>
      </c>
      <c r="BX212" s="46" t="str">
        <f>IF(OR(BV212="",VALUE(U212)&lt;6,AND(VALUE(BV212)&gt;10,VALUE(BV212)&lt;17),BV212=76,BV212=96),"",CONCATENATE(IF(VALUE(U212)=6,"six",IF(VALUE(U212)=7,"sept",IF(VALUE(U212)=8,"huit",IF(VALUE(U212)=9,"neuf",IF(VALUE(BV212)=10,"dix")))))," centime"))</f>
        <v/>
      </c>
      <c r="BY212" s="46" t="str">
        <f>IF(OR(BV212="",VALUE(BV212)&lt;11,AND(VALUE(BV212)&gt;15,VALUE(BV212)&lt;71),AND(VALUE(BV212)&gt;75,VALUE(BV212)&lt;91),VALUE(BV212)&gt;95),"",CONCATENATE(IF(OR(VALUE(BV212)=91,VALUE(BV212)=71,VALUE(BV212)=11),"onze",IF(OR(VALUE(BV212)=92,VALUE(BV212)=72,VALUE(BV212)=12),"douze",IF(OR(VALUE(BV212)=93,VALUE(BV212)=73,VALUE(BV212)=13),"treize",IF(OR(BV212=94,BV212=74,BV212=14),"quatorze",IF(OR(BV212=95,BV212=75,BV212=15),"quinze")))))," centime"))</f>
        <v/>
      </c>
      <c r="BZ212" s="46" t="str">
        <f>IF(OR(BV212=16,BV212=76,BV212=96),"seize centime","")</f>
        <v/>
      </c>
      <c r="CA212" s="46" t="str">
        <f>CONCATENATE(" ",BW212,BX212,BY212,BZ212,IF(AND(VALUE(RIGHT(I212,2))&lt;&gt;0,VALUE(RIGHT(I212,1))=0),"centime",""),IF(VALUE(CONCATENATE(T212,U212))&gt;1,"s",""))</f>
        <v xml:space="preserve"> </v>
      </c>
      <c r="CB212" s="45"/>
      <c r="CC212" s="19" t="str">
        <f t="shared" ref="CC212:CC223" si="1153">CONCATENATE(Y212,AC212,AJ212,AN212,AR212,AY212,BC212,BG212,BN212,BP212,BT212,CA212)</f>
        <v xml:space="preserve">       zero euro  </v>
      </c>
      <c r="CD212" s="47" t="e">
        <f>#REF!*H212</f>
        <v>#REF!</v>
      </c>
    </row>
    <row r="213" spans="1:82" ht="15" customHeight="1" x14ac:dyDescent="0.2">
      <c r="A213" s="23" t="s">
        <v>337</v>
      </c>
      <c r="B213" s="70">
        <v>2</v>
      </c>
      <c r="C213" s="70">
        <v>3</v>
      </c>
      <c r="D213" s="56">
        <v>2</v>
      </c>
      <c r="E213" s="57" t="str">
        <f>IF(G213="","",MAX(E$9:E212)+1)</f>
        <v/>
      </c>
      <c r="F213" s="58" t="s">
        <v>155</v>
      </c>
      <c r="G213" s="59"/>
      <c r="H213" s="38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6"/>
      <c r="W213" s="46"/>
      <c r="X213" s="46"/>
      <c r="Y213" s="46"/>
      <c r="Z213" s="46"/>
      <c r="AA213" s="46"/>
      <c r="AB213" s="46"/>
      <c r="AC213" s="46"/>
      <c r="AD213" s="46"/>
      <c r="AE213" s="46"/>
      <c r="AF213" s="46"/>
      <c r="AG213" s="46"/>
      <c r="AH213" s="46"/>
      <c r="AI213" s="46"/>
      <c r="AJ213" s="46"/>
      <c r="AK213" s="46"/>
      <c r="AL213" s="46"/>
      <c r="AM213" s="46"/>
      <c r="AN213" s="46"/>
      <c r="AO213" s="46"/>
      <c r="AP213" s="46"/>
      <c r="AQ213" s="46"/>
      <c r="AR213" s="46"/>
      <c r="AS213" s="46"/>
      <c r="AT213" s="46"/>
      <c r="AU213" s="46"/>
      <c r="AV213" s="46"/>
      <c r="AW213" s="46"/>
      <c r="AX213" s="46"/>
      <c r="AY213" s="46"/>
      <c r="AZ213" s="46"/>
      <c r="BA213" s="46"/>
      <c r="BB213" s="46"/>
      <c r="BC213" s="46"/>
      <c r="BD213" s="46"/>
      <c r="BE213" s="46"/>
      <c r="BF213" s="46"/>
      <c r="BG213" s="46"/>
      <c r="BH213" s="46"/>
      <c r="BI213" s="46"/>
      <c r="BJ213" s="46"/>
      <c r="BK213" s="46"/>
      <c r="BL213" s="46"/>
      <c r="BM213" s="46"/>
      <c r="BN213" s="46"/>
      <c r="BO213" s="46"/>
      <c r="BP213" s="46"/>
      <c r="BQ213" s="46"/>
      <c r="BR213" s="46"/>
      <c r="BS213" s="46"/>
      <c r="BT213" s="46"/>
      <c r="BU213" s="46"/>
      <c r="BV213" s="46"/>
      <c r="BW213" s="46"/>
      <c r="BX213" s="46"/>
      <c r="BY213" s="46"/>
      <c r="BZ213" s="46"/>
      <c r="CA213" s="46"/>
      <c r="CB213" s="46"/>
      <c r="CC213" s="59"/>
      <c r="CD213" s="59"/>
    </row>
    <row r="214" spans="1:82" ht="33.75" x14ac:dyDescent="0.2">
      <c r="A214" s="23" t="s">
        <v>337</v>
      </c>
      <c r="B214" s="72">
        <v>2</v>
      </c>
      <c r="C214" s="60">
        <v>3</v>
      </c>
      <c r="D214" s="60">
        <v>2</v>
      </c>
      <c r="E214" s="49">
        <f>IF(G214="","",MAX(E$9:E213)+1)</f>
        <v>163</v>
      </c>
      <c r="F214" s="76" t="s">
        <v>158</v>
      </c>
      <c r="G214" s="62" t="s">
        <v>28</v>
      </c>
      <c r="H214" s="43">
        <v>0</v>
      </c>
      <c r="I214" s="44" t="str">
        <f t="shared" si="1100"/>
        <v xml:space="preserve"> 0,00</v>
      </c>
      <c r="J214" s="44" t="str">
        <f t="shared" si="1101"/>
        <v>0</v>
      </c>
      <c r="K214" s="44" t="str">
        <f t="shared" si="1102"/>
        <v>0</v>
      </c>
      <c r="L214" s="44" t="str">
        <f t="shared" si="1103"/>
        <v>0</v>
      </c>
      <c r="M214" s="44" t="str">
        <f t="shared" si="1104"/>
        <v>0</v>
      </c>
      <c r="N214" s="44" t="str">
        <f t="shared" si="1105"/>
        <v>0</v>
      </c>
      <c r="O214" s="44" t="str">
        <f t="shared" si="1106"/>
        <v>0</v>
      </c>
      <c r="P214" s="44" t="str">
        <f t="shared" si="1107"/>
        <v>0</v>
      </c>
      <c r="Q214" s="44" t="str">
        <f t="shared" si="1108"/>
        <v>0</v>
      </c>
      <c r="R214" s="44" t="str">
        <f t="shared" si="1109"/>
        <v>0</v>
      </c>
      <c r="S214" s="44" t="s">
        <v>12</v>
      </c>
      <c r="T214" s="44" t="str">
        <f t="shared" si="1110"/>
        <v>0</v>
      </c>
      <c r="U214" s="44" t="str">
        <f t="shared" si="1111"/>
        <v>0</v>
      </c>
      <c r="V214" s="45"/>
      <c r="W214" s="46" t="str">
        <f t="shared" si="1112"/>
        <v/>
      </c>
      <c r="X214" s="46" t="str">
        <f t="shared" si="1113"/>
        <v/>
      </c>
      <c r="Y214" s="46" t="str">
        <f t="shared" si="1114"/>
        <v/>
      </c>
      <c r="Z214" s="45"/>
      <c r="AA214" s="46" t="str">
        <f t="shared" si="1115"/>
        <v/>
      </c>
      <c r="AB214" s="46" t="str">
        <f t="shared" si="1116"/>
        <v/>
      </c>
      <c r="AC214" s="46" t="str">
        <f t="shared" si="1117"/>
        <v xml:space="preserve"> </v>
      </c>
      <c r="AD214" s="45"/>
      <c r="AE214" s="46">
        <f t="shared" si="1118"/>
        <v>0</v>
      </c>
      <c r="AF214" s="46" t="str">
        <f t="shared" si="1119"/>
        <v/>
      </c>
      <c r="AG214" s="46" t="str">
        <f t="shared" si="1120"/>
        <v/>
      </c>
      <c r="AH214" s="46" t="str">
        <f t="shared" si="1121"/>
        <v/>
      </c>
      <c r="AI214" s="46" t="str">
        <f t="shared" si="1122"/>
        <v/>
      </c>
      <c r="AJ214" s="46" t="str">
        <f t="shared" si="1123"/>
        <v xml:space="preserve"> </v>
      </c>
      <c r="AK214" s="45"/>
      <c r="AL214" s="46" t="str">
        <f t="shared" si="1124"/>
        <v/>
      </c>
      <c r="AM214" s="46" t="str">
        <f t="shared" si="1125"/>
        <v/>
      </c>
      <c r="AN214" s="46" t="str">
        <f t="shared" si="1126"/>
        <v xml:space="preserve"> </v>
      </c>
      <c r="AO214" s="45"/>
      <c r="AP214" s="46" t="str">
        <f t="shared" si="1127"/>
        <v/>
      </c>
      <c r="AQ214" s="46" t="str">
        <f t="shared" si="1128"/>
        <v/>
      </c>
      <c r="AR214" s="46" t="str">
        <f t="shared" si="1129"/>
        <v xml:space="preserve"> </v>
      </c>
      <c r="AS214" s="45"/>
      <c r="AT214" s="46">
        <f t="shared" si="1130"/>
        <v>0</v>
      </c>
      <c r="AU214" s="46" t="str">
        <f t="shared" si="1131"/>
        <v/>
      </c>
      <c r="AV214" s="46" t="str">
        <f t="shared" si="1132"/>
        <v/>
      </c>
      <c r="AW214" s="46" t="str">
        <f t="shared" si="1133"/>
        <v/>
      </c>
      <c r="AX214" s="46" t="str">
        <f t="shared" si="1134"/>
        <v/>
      </c>
      <c r="AY214" s="46" t="str">
        <f t="shared" si="1135"/>
        <v xml:space="preserve"> </v>
      </c>
      <c r="AZ214" s="45"/>
      <c r="BA214" s="46" t="str">
        <f t="shared" si="1136"/>
        <v/>
      </c>
      <c r="BB214" s="46" t="str">
        <f t="shared" si="1137"/>
        <v/>
      </c>
      <c r="BC214" s="46" t="str">
        <f t="shared" si="1138"/>
        <v xml:space="preserve"> </v>
      </c>
      <c r="BD214" s="45"/>
      <c r="BE214" s="46" t="str">
        <f t="shared" si="1139"/>
        <v/>
      </c>
      <c r="BF214" s="46" t="str">
        <f t="shared" si="1140"/>
        <v/>
      </c>
      <c r="BG214" s="46" t="str">
        <f t="shared" si="1141"/>
        <v xml:space="preserve"> </v>
      </c>
      <c r="BH214" s="45"/>
      <c r="BI214" s="46">
        <f t="shared" si="1142"/>
        <v>0</v>
      </c>
      <c r="BJ214" s="46" t="str">
        <f t="shared" si="1143"/>
        <v/>
      </c>
      <c r="BK214" s="46" t="str">
        <f t="shared" si="1144"/>
        <v/>
      </c>
      <c r="BL214" s="46" t="str">
        <f t="shared" si="1145"/>
        <v/>
      </c>
      <c r="BM214" s="46" t="str">
        <f t="shared" si="1146"/>
        <v/>
      </c>
      <c r="BN214" s="46" t="str">
        <f t="shared" si="1147"/>
        <v>zero euro</v>
      </c>
      <c r="BO214" s="45"/>
      <c r="BP214" s="46" t="str">
        <f t="shared" si="1148"/>
        <v/>
      </c>
      <c r="BQ214" s="45"/>
      <c r="BR214" s="46" t="str">
        <f t="shared" si="1149"/>
        <v/>
      </c>
      <c r="BS214" s="46" t="str">
        <f t="shared" si="1150"/>
        <v/>
      </c>
      <c r="BT214" s="46" t="str">
        <f t="shared" si="1151"/>
        <v xml:space="preserve"> </v>
      </c>
      <c r="BU214" s="45"/>
      <c r="BV214" s="46">
        <f t="shared" si="1152"/>
        <v>0</v>
      </c>
      <c r="BW214" s="46" t="str">
        <f>IF(OR(VALUE(U214)=0,BV214="",VALUE(U214)&gt;5,AND(VALUE(BV214)&gt;5,VALUE(BV214)&lt;16),AND(VALUE(BV214)&gt;65,VALUE(BV214)&lt;76),AND(VALUE(BV214)&gt;85,VALUE(BV214)&lt;96)),"",CONCATENATE(IF(VALUE(U214)=1,"un",IF(VALUE(U214)=2,"deux",IF(VALUE(U214)=3,"trois",IF(VALUE(U214)=4,"quatre",IF(VALUE(U214)=5,"cinq")))))," centime"))</f>
        <v/>
      </c>
      <c r="BX214" s="46" t="str">
        <f>IF(OR(BV214="",VALUE(U214)&lt;6,AND(VALUE(BV214)&gt;10,VALUE(BV214)&lt;17),BV214=76,BV214=96),"",CONCATENATE(IF(VALUE(U214)=6,"six",IF(VALUE(U214)=7,"sept",IF(VALUE(U214)=8,"huit",IF(VALUE(U214)=9,"neuf",IF(VALUE(BV214)=10,"dix")))))," centime"))</f>
        <v/>
      </c>
      <c r="BY214" s="46" t="str">
        <f>IF(OR(BV214="",VALUE(BV214)&lt;11,AND(VALUE(BV214)&gt;15,VALUE(BV214)&lt;71),AND(VALUE(BV214)&gt;75,VALUE(BV214)&lt;91),VALUE(BV214)&gt;95),"",CONCATENATE(IF(OR(VALUE(BV214)=91,VALUE(BV214)=71,VALUE(BV214)=11),"onze",IF(OR(VALUE(BV214)=92,VALUE(BV214)=72,VALUE(BV214)=12),"douze",IF(OR(VALUE(BV214)=93,VALUE(BV214)=73,VALUE(BV214)=13),"treize",IF(OR(BV214=94,BV214=74,BV214=14),"quatorze",IF(OR(BV214=95,BV214=75,BV214=15),"quinze")))))," centime"))</f>
        <v/>
      </c>
      <c r="BZ214" s="46" t="str">
        <f>IF(OR(BV214=16,BV214=76,BV214=96),"seize centime","")</f>
        <v/>
      </c>
      <c r="CA214" s="46" t="str">
        <f>CONCATENATE(" ",BW214,BX214,BY214,BZ214,IF(AND(VALUE(RIGHT(I214,2))&lt;&gt;0,VALUE(RIGHT(I214,1))=0),"centime",""),IF(VALUE(CONCATENATE(T214,U214))&gt;1,"s",""))</f>
        <v xml:space="preserve"> </v>
      </c>
      <c r="CB214" s="45"/>
      <c r="CC214" s="19" t="str">
        <f t="shared" si="1153"/>
        <v xml:space="preserve">       zero euro  </v>
      </c>
      <c r="CD214" s="47" t="e">
        <f>#REF!*H214</f>
        <v>#REF!</v>
      </c>
    </row>
    <row r="215" spans="1:82" ht="33.75" x14ac:dyDescent="0.2">
      <c r="A215" s="23" t="s">
        <v>337</v>
      </c>
      <c r="B215" s="72">
        <v>2</v>
      </c>
      <c r="C215" s="60">
        <v>3</v>
      </c>
      <c r="D215" s="60">
        <v>2</v>
      </c>
      <c r="E215" s="49">
        <f>IF(G215="","",MAX(E$9:E214)+1)</f>
        <v>164</v>
      </c>
      <c r="F215" s="76" t="s">
        <v>159</v>
      </c>
      <c r="G215" s="62" t="s">
        <v>28</v>
      </c>
      <c r="H215" s="43">
        <v>0</v>
      </c>
      <c r="I215" s="44" t="str">
        <f t="shared" si="1100"/>
        <v xml:space="preserve"> 0,00</v>
      </c>
      <c r="J215" s="44" t="str">
        <f t="shared" si="1101"/>
        <v>0</v>
      </c>
      <c r="K215" s="44" t="str">
        <f t="shared" si="1102"/>
        <v>0</v>
      </c>
      <c r="L215" s="44" t="str">
        <f t="shared" si="1103"/>
        <v>0</v>
      </c>
      <c r="M215" s="44" t="str">
        <f t="shared" si="1104"/>
        <v>0</v>
      </c>
      <c r="N215" s="44" t="str">
        <f t="shared" si="1105"/>
        <v>0</v>
      </c>
      <c r="O215" s="44" t="str">
        <f t="shared" si="1106"/>
        <v>0</v>
      </c>
      <c r="P215" s="44" t="str">
        <f t="shared" si="1107"/>
        <v>0</v>
      </c>
      <c r="Q215" s="44" t="str">
        <f t="shared" si="1108"/>
        <v>0</v>
      </c>
      <c r="R215" s="44" t="str">
        <f t="shared" si="1109"/>
        <v>0</v>
      </c>
      <c r="S215" s="44" t="s">
        <v>12</v>
      </c>
      <c r="T215" s="44" t="str">
        <f t="shared" si="1110"/>
        <v>0</v>
      </c>
      <c r="U215" s="44" t="str">
        <f t="shared" si="1111"/>
        <v>0</v>
      </c>
      <c r="V215" s="45"/>
      <c r="W215" s="46" t="str">
        <f t="shared" si="1112"/>
        <v/>
      </c>
      <c r="X215" s="46" t="str">
        <f t="shared" si="1113"/>
        <v/>
      </c>
      <c r="Y215" s="46" t="str">
        <f t="shared" si="1114"/>
        <v/>
      </c>
      <c r="Z215" s="45"/>
      <c r="AA215" s="46" t="str">
        <f t="shared" si="1115"/>
        <v/>
      </c>
      <c r="AB215" s="46" t="str">
        <f t="shared" si="1116"/>
        <v/>
      </c>
      <c r="AC215" s="46" t="str">
        <f t="shared" si="1117"/>
        <v xml:space="preserve"> </v>
      </c>
      <c r="AD215" s="45"/>
      <c r="AE215" s="46">
        <f t="shared" si="1118"/>
        <v>0</v>
      </c>
      <c r="AF215" s="46" t="str">
        <f t="shared" si="1119"/>
        <v/>
      </c>
      <c r="AG215" s="46" t="str">
        <f t="shared" si="1120"/>
        <v/>
      </c>
      <c r="AH215" s="46" t="str">
        <f t="shared" si="1121"/>
        <v/>
      </c>
      <c r="AI215" s="46" t="str">
        <f t="shared" si="1122"/>
        <v/>
      </c>
      <c r="AJ215" s="46" t="str">
        <f t="shared" si="1123"/>
        <v xml:space="preserve"> </v>
      </c>
      <c r="AK215" s="45"/>
      <c r="AL215" s="46" t="str">
        <f t="shared" si="1124"/>
        <v/>
      </c>
      <c r="AM215" s="46" t="str">
        <f t="shared" si="1125"/>
        <v/>
      </c>
      <c r="AN215" s="46" t="str">
        <f t="shared" si="1126"/>
        <v xml:space="preserve"> </v>
      </c>
      <c r="AO215" s="45"/>
      <c r="AP215" s="46" t="str">
        <f t="shared" si="1127"/>
        <v/>
      </c>
      <c r="AQ215" s="46" t="str">
        <f t="shared" si="1128"/>
        <v/>
      </c>
      <c r="AR215" s="46" t="str">
        <f t="shared" si="1129"/>
        <v xml:space="preserve"> </v>
      </c>
      <c r="AS215" s="45"/>
      <c r="AT215" s="46">
        <f t="shared" si="1130"/>
        <v>0</v>
      </c>
      <c r="AU215" s="46" t="str">
        <f t="shared" si="1131"/>
        <v/>
      </c>
      <c r="AV215" s="46" t="str">
        <f t="shared" si="1132"/>
        <v/>
      </c>
      <c r="AW215" s="46" t="str">
        <f t="shared" si="1133"/>
        <v/>
      </c>
      <c r="AX215" s="46" t="str">
        <f t="shared" si="1134"/>
        <v/>
      </c>
      <c r="AY215" s="46" t="str">
        <f t="shared" si="1135"/>
        <v xml:space="preserve"> </v>
      </c>
      <c r="AZ215" s="45"/>
      <c r="BA215" s="46" t="str">
        <f t="shared" si="1136"/>
        <v/>
      </c>
      <c r="BB215" s="46" t="str">
        <f t="shared" si="1137"/>
        <v/>
      </c>
      <c r="BC215" s="46" t="str">
        <f t="shared" si="1138"/>
        <v xml:space="preserve"> </v>
      </c>
      <c r="BD215" s="45"/>
      <c r="BE215" s="46" t="str">
        <f t="shared" si="1139"/>
        <v/>
      </c>
      <c r="BF215" s="46" t="str">
        <f t="shared" si="1140"/>
        <v/>
      </c>
      <c r="BG215" s="46" t="str">
        <f t="shared" si="1141"/>
        <v xml:space="preserve"> </v>
      </c>
      <c r="BH215" s="45"/>
      <c r="BI215" s="46">
        <f t="shared" si="1142"/>
        <v>0</v>
      </c>
      <c r="BJ215" s="46" t="str">
        <f t="shared" si="1143"/>
        <v/>
      </c>
      <c r="BK215" s="46" t="str">
        <f t="shared" si="1144"/>
        <v/>
      </c>
      <c r="BL215" s="46" t="str">
        <f t="shared" si="1145"/>
        <v/>
      </c>
      <c r="BM215" s="46" t="str">
        <f t="shared" si="1146"/>
        <v/>
      </c>
      <c r="BN215" s="46" t="str">
        <f t="shared" si="1147"/>
        <v>zero euro</v>
      </c>
      <c r="BO215" s="45"/>
      <c r="BP215" s="46" t="str">
        <f t="shared" si="1148"/>
        <v/>
      </c>
      <c r="BQ215" s="45"/>
      <c r="BR215" s="46" t="str">
        <f t="shared" si="1149"/>
        <v/>
      </c>
      <c r="BS215" s="46" t="str">
        <f t="shared" si="1150"/>
        <v/>
      </c>
      <c r="BT215" s="46" t="str">
        <f t="shared" si="1151"/>
        <v xml:space="preserve"> </v>
      </c>
      <c r="BU215" s="45"/>
      <c r="BV215" s="46">
        <f t="shared" si="1152"/>
        <v>0</v>
      </c>
      <c r="BW215" s="46" t="str">
        <f>IF(OR(VALUE(U215)=0,BV215="",VALUE(U215)&gt;5,AND(VALUE(BV215)&gt;5,VALUE(BV215)&lt;16),AND(VALUE(BV215)&gt;65,VALUE(BV215)&lt;76),AND(VALUE(BV215)&gt;85,VALUE(BV215)&lt;96)),"",CONCATENATE(IF(VALUE(U215)=1,"un",IF(VALUE(U215)=2,"deux",IF(VALUE(U215)=3,"trois",IF(VALUE(U215)=4,"quatre",IF(VALUE(U215)=5,"cinq")))))," centime"))</f>
        <v/>
      </c>
      <c r="BX215" s="46" t="str">
        <f>IF(OR(BV215="",VALUE(U215)&lt;6,AND(VALUE(BV215)&gt;10,VALUE(BV215)&lt;17),BV215=76,BV215=96),"",CONCATENATE(IF(VALUE(U215)=6,"six",IF(VALUE(U215)=7,"sept",IF(VALUE(U215)=8,"huit",IF(VALUE(U215)=9,"neuf",IF(VALUE(BV215)=10,"dix")))))," centime"))</f>
        <v/>
      </c>
      <c r="BY215" s="46" t="str">
        <f>IF(OR(BV215="",VALUE(BV215)&lt;11,AND(VALUE(BV215)&gt;15,VALUE(BV215)&lt;71),AND(VALUE(BV215)&gt;75,VALUE(BV215)&lt;91),VALUE(BV215)&gt;95),"",CONCATENATE(IF(OR(VALUE(BV215)=91,VALUE(BV215)=71,VALUE(BV215)=11),"onze",IF(OR(VALUE(BV215)=92,VALUE(BV215)=72,VALUE(BV215)=12),"douze",IF(OR(VALUE(BV215)=93,VALUE(BV215)=73,VALUE(BV215)=13),"treize",IF(OR(BV215=94,BV215=74,BV215=14),"quatorze",IF(OR(BV215=95,BV215=75,BV215=15),"quinze")))))," centime"))</f>
        <v/>
      </c>
      <c r="BZ215" s="46" t="str">
        <f>IF(OR(BV215=16,BV215=76,BV215=96),"seize centime","")</f>
        <v/>
      </c>
      <c r="CA215" s="46" t="str">
        <f>CONCATENATE(" ",BW215,BX215,BY215,BZ215,IF(AND(VALUE(RIGHT(I215,2))&lt;&gt;0,VALUE(RIGHT(I215,1))=0),"centime",""),IF(VALUE(CONCATENATE(T215,U215))&gt;1,"s",""))</f>
        <v xml:space="preserve"> </v>
      </c>
      <c r="CB215" s="45"/>
      <c r="CC215" s="19" t="str">
        <f t="shared" si="1153"/>
        <v xml:space="preserve">       zero euro  </v>
      </c>
      <c r="CD215" s="47" t="e">
        <f>#REF!*H215</f>
        <v>#REF!</v>
      </c>
    </row>
    <row r="216" spans="1:82" ht="15" customHeight="1" x14ac:dyDescent="0.2">
      <c r="A216" s="23" t="s">
        <v>337</v>
      </c>
      <c r="B216" s="70">
        <v>2</v>
      </c>
      <c r="C216" s="70">
        <v>3</v>
      </c>
      <c r="D216" s="56">
        <v>3</v>
      </c>
      <c r="E216" s="57" t="str">
        <f>IF(G216="","",MAX(E$9:E215)+1)</f>
        <v/>
      </c>
      <c r="F216" s="58" t="s">
        <v>156</v>
      </c>
      <c r="G216" s="59"/>
      <c r="H216" s="38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6"/>
      <c r="W216" s="46"/>
      <c r="X216" s="46"/>
      <c r="Y216" s="46"/>
      <c r="Z216" s="46"/>
      <c r="AA216" s="46"/>
      <c r="AB216" s="46"/>
      <c r="AC216" s="46"/>
      <c r="AD216" s="46"/>
      <c r="AE216" s="46"/>
      <c r="AF216" s="46"/>
      <c r="AG216" s="46"/>
      <c r="AH216" s="46"/>
      <c r="AI216" s="46"/>
      <c r="AJ216" s="46"/>
      <c r="AK216" s="46"/>
      <c r="AL216" s="46"/>
      <c r="AM216" s="46"/>
      <c r="AN216" s="46"/>
      <c r="AO216" s="46"/>
      <c r="AP216" s="46"/>
      <c r="AQ216" s="46"/>
      <c r="AR216" s="46"/>
      <c r="AS216" s="46"/>
      <c r="AT216" s="46"/>
      <c r="AU216" s="46"/>
      <c r="AV216" s="46"/>
      <c r="AW216" s="46"/>
      <c r="AX216" s="46"/>
      <c r="AY216" s="46"/>
      <c r="AZ216" s="46"/>
      <c r="BA216" s="46"/>
      <c r="BB216" s="46"/>
      <c r="BC216" s="46"/>
      <c r="BD216" s="46"/>
      <c r="BE216" s="46"/>
      <c r="BF216" s="46"/>
      <c r="BG216" s="46"/>
      <c r="BH216" s="46"/>
      <c r="BI216" s="46"/>
      <c r="BJ216" s="46"/>
      <c r="BK216" s="46"/>
      <c r="BL216" s="46"/>
      <c r="BM216" s="46"/>
      <c r="BN216" s="46"/>
      <c r="BO216" s="46"/>
      <c r="BP216" s="46"/>
      <c r="BQ216" s="46"/>
      <c r="BR216" s="46"/>
      <c r="BS216" s="46"/>
      <c r="BT216" s="46"/>
      <c r="BU216" s="46"/>
      <c r="BV216" s="46"/>
      <c r="BW216" s="46"/>
      <c r="BX216" s="46"/>
      <c r="BY216" s="46"/>
      <c r="BZ216" s="46"/>
      <c r="CA216" s="46"/>
      <c r="CB216" s="46"/>
      <c r="CC216" s="59"/>
      <c r="CD216" s="59"/>
    </row>
    <row r="217" spans="1:82" ht="15" customHeight="1" x14ac:dyDescent="0.2">
      <c r="A217" s="23" t="s">
        <v>337</v>
      </c>
      <c r="B217" s="29">
        <v>2</v>
      </c>
      <c r="C217" s="29">
        <v>4</v>
      </c>
      <c r="D217" s="29"/>
      <c r="E217" s="30" t="str">
        <f>IF(G217="","",MAX(E$9:E216)+1)</f>
        <v/>
      </c>
      <c r="F217" s="31" t="s">
        <v>160</v>
      </c>
      <c r="G217" s="32"/>
      <c r="H217" s="52"/>
      <c r="I217" s="64"/>
      <c r="J217" s="68"/>
      <c r="K217" s="68"/>
      <c r="L217" s="68"/>
      <c r="M217" s="68"/>
      <c r="N217" s="68"/>
      <c r="O217" s="68"/>
      <c r="P217" s="68"/>
      <c r="Q217" s="68"/>
      <c r="R217" s="68"/>
      <c r="S217" s="68"/>
      <c r="T217" s="68"/>
      <c r="U217" s="68"/>
      <c r="V217" s="69"/>
      <c r="W217" s="69"/>
      <c r="X217" s="69"/>
      <c r="Y217" s="69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/>
      <c r="AK217" s="69"/>
      <c r="AL217" s="69"/>
      <c r="AM217" s="69"/>
      <c r="AN217" s="69"/>
      <c r="AO217" s="69"/>
      <c r="AP217" s="69"/>
      <c r="AQ217" s="69"/>
      <c r="AR217" s="69"/>
      <c r="AS217" s="69"/>
      <c r="AT217" s="69"/>
      <c r="AU217" s="69"/>
      <c r="AV217" s="69"/>
      <c r="AW217" s="69"/>
      <c r="AX217" s="69"/>
      <c r="AY217" s="69"/>
      <c r="AZ217" s="69"/>
      <c r="BA217" s="69"/>
      <c r="BB217" s="69"/>
      <c r="BC217" s="69"/>
      <c r="BD217" s="69"/>
      <c r="BE217" s="69"/>
      <c r="BF217" s="69"/>
      <c r="BG217" s="69"/>
      <c r="BH217" s="69"/>
      <c r="BI217" s="69"/>
      <c r="BJ217" s="69"/>
      <c r="BK217" s="69"/>
      <c r="BL217" s="69"/>
      <c r="BM217" s="69"/>
      <c r="BN217" s="69"/>
      <c r="BO217" s="69"/>
      <c r="BP217" s="69"/>
      <c r="BQ217" s="69"/>
      <c r="BR217" s="69"/>
      <c r="BS217" s="69"/>
      <c r="BT217" s="69"/>
      <c r="BU217" s="69"/>
      <c r="BV217" s="69"/>
      <c r="BW217" s="69"/>
      <c r="BX217" s="69"/>
      <c r="BY217" s="69"/>
      <c r="BZ217" s="69"/>
      <c r="CA217" s="69"/>
      <c r="CB217" s="69"/>
      <c r="CC217" s="52"/>
      <c r="CD217" s="52"/>
    </row>
    <row r="218" spans="1:82" ht="15" customHeight="1" x14ac:dyDescent="0.2">
      <c r="A218" s="23" t="s">
        <v>337</v>
      </c>
      <c r="B218" s="70">
        <v>2</v>
      </c>
      <c r="C218" s="70">
        <v>4</v>
      </c>
      <c r="D218" s="56">
        <v>1</v>
      </c>
      <c r="E218" s="57" t="str">
        <f>IF(G218="","",MAX(E$9:E217)+1)</f>
        <v/>
      </c>
      <c r="F218" s="58" t="s">
        <v>161</v>
      </c>
      <c r="G218" s="59"/>
      <c r="H218" s="38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  <c r="BM218" s="46"/>
      <c r="BN218" s="46"/>
      <c r="BO218" s="46"/>
      <c r="BP218" s="46"/>
      <c r="BQ218" s="46"/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59"/>
      <c r="CD218" s="59"/>
    </row>
    <row r="219" spans="1:82" ht="45" x14ac:dyDescent="0.2">
      <c r="A219" s="23" t="s">
        <v>337</v>
      </c>
      <c r="B219" s="72">
        <v>2</v>
      </c>
      <c r="C219" s="60">
        <v>4</v>
      </c>
      <c r="D219" s="60">
        <v>1</v>
      </c>
      <c r="E219" s="49">
        <f>IF(G219="","",MAX(E$9:E218)+1)</f>
        <v>165</v>
      </c>
      <c r="F219" s="76" t="s">
        <v>162</v>
      </c>
      <c r="G219" s="62" t="s">
        <v>28</v>
      </c>
      <c r="H219" s="43">
        <v>0</v>
      </c>
      <c r="I219" s="44" t="str">
        <f t="shared" si="1100"/>
        <v xml:space="preserve"> 0,00</v>
      </c>
      <c r="J219" s="44" t="str">
        <f t="shared" si="1101"/>
        <v>0</v>
      </c>
      <c r="K219" s="44" t="str">
        <f t="shared" si="1102"/>
        <v>0</v>
      </c>
      <c r="L219" s="44" t="str">
        <f t="shared" si="1103"/>
        <v>0</v>
      </c>
      <c r="M219" s="44" t="str">
        <f t="shared" si="1104"/>
        <v>0</v>
      </c>
      <c r="N219" s="44" t="str">
        <f t="shared" si="1105"/>
        <v>0</v>
      </c>
      <c r="O219" s="44" t="str">
        <f t="shared" si="1106"/>
        <v>0</v>
      </c>
      <c r="P219" s="44" t="str">
        <f t="shared" si="1107"/>
        <v>0</v>
      </c>
      <c r="Q219" s="44" t="str">
        <f t="shared" si="1108"/>
        <v>0</v>
      </c>
      <c r="R219" s="44" t="str">
        <f t="shared" si="1109"/>
        <v>0</v>
      </c>
      <c r="S219" s="44" t="s">
        <v>12</v>
      </c>
      <c r="T219" s="44" t="str">
        <f t="shared" si="1110"/>
        <v>0</v>
      </c>
      <c r="U219" s="44" t="str">
        <f t="shared" si="1111"/>
        <v>0</v>
      </c>
      <c r="V219" s="45"/>
      <c r="W219" s="46" t="str">
        <f t="shared" si="1112"/>
        <v/>
      </c>
      <c r="X219" s="46" t="str">
        <f t="shared" si="1113"/>
        <v/>
      </c>
      <c r="Y219" s="46" t="str">
        <f t="shared" si="1114"/>
        <v/>
      </c>
      <c r="Z219" s="45"/>
      <c r="AA219" s="46" t="str">
        <f t="shared" si="1115"/>
        <v/>
      </c>
      <c r="AB219" s="46" t="str">
        <f t="shared" si="1116"/>
        <v/>
      </c>
      <c r="AC219" s="46" t="str">
        <f t="shared" si="1117"/>
        <v xml:space="preserve"> </v>
      </c>
      <c r="AD219" s="45"/>
      <c r="AE219" s="46">
        <f t="shared" si="1118"/>
        <v>0</v>
      </c>
      <c r="AF219" s="46" t="str">
        <f t="shared" si="1119"/>
        <v/>
      </c>
      <c r="AG219" s="46" t="str">
        <f t="shared" si="1120"/>
        <v/>
      </c>
      <c r="AH219" s="46" t="str">
        <f t="shared" si="1121"/>
        <v/>
      </c>
      <c r="AI219" s="46" t="str">
        <f t="shared" si="1122"/>
        <v/>
      </c>
      <c r="AJ219" s="46" t="str">
        <f t="shared" si="1123"/>
        <v xml:space="preserve"> </v>
      </c>
      <c r="AK219" s="45"/>
      <c r="AL219" s="46" t="str">
        <f t="shared" si="1124"/>
        <v/>
      </c>
      <c r="AM219" s="46" t="str">
        <f t="shared" si="1125"/>
        <v/>
      </c>
      <c r="AN219" s="46" t="str">
        <f t="shared" si="1126"/>
        <v xml:space="preserve"> </v>
      </c>
      <c r="AO219" s="45"/>
      <c r="AP219" s="46" t="str">
        <f t="shared" si="1127"/>
        <v/>
      </c>
      <c r="AQ219" s="46" t="str">
        <f t="shared" si="1128"/>
        <v/>
      </c>
      <c r="AR219" s="46" t="str">
        <f t="shared" si="1129"/>
        <v xml:space="preserve"> </v>
      </c>
      <c r="AS219" s="45"/>
      <c r="AT219" s="46">
        <f t="shared" si="1130"/>
        <v>0</v>
      </c>
      <c r="AU219" s="46" t="str">
        <f t="shared" si="1131"/>
        <v/>
      </c>
      <c r="AV219" s="46" t="str">
        <f t="shared" si="1132"/>
        <v/>
      </c>
      <c r="AW219" s="46" t="str">
        <f t="shared" si="1133"/>
        <v/>
      </c>
      <c r="AX219" s="46" t="str">
        <f t="shared" si="1134"/>
        <v/>
      </c>
      <c r="AY219" s="46" t="str">
        <f t="shared" si="1135"/>
        <v xml:space="preserve"> </v>
      </c>
      <c r="AZ219" s="45"/>
      <c r="BA219" s="46" t="str">
        <f t="shared" si="1136"/>
        <v/>
      </c>
      <c r="BB219" s="46" t="str">
        <f t="shared" si="1137"/>
        <v/>
      </c>
      <c r="BC219" s="46" t="str">
        <f t="shared" si="1138"/>
        <v xml:space="preserve"> </v>
      </c>
      <c r="BD219" s="45"/>
      <c r="BE219" s="46" t="str">
        <f t="shared" si="1139"/>
        <v/>
      </c>
      <c r="BF219" s="46" t="str">
        <f t="shared" si="1140"/>
        <v/>
      </c>
      <c r="BG219" s="46" t="str">
        <f t="shared" si="1141"/>
        <v xml:space="preserve"> </v>
      </c>
      <c r="BH219" s="45"/>
      <c r="BI219" s="46">
        <f t="shared" si="1142"/>
        <v>0</v>
      </c>
      <c r="BJ219" s="46" t="str">
        <f t="shared" si="1143"/>
        <v/>
      </c>
      <c r="BK219" s="46" t="str">
        <f t="shared" si="1144"/>
        <v/>
      </c>
      <c r="BL219" s="46" t="str">
        <f t="shared" si="1145"/>
        <v/>
      </c>
      <c r="BM219" s="46" t="str">
        <f t="shared" si="1146"/>
        <v/>
      </c>
      <c r="BN219" s="46" t="str">
        <f t="shared" si="1147"/>
        <v>zero euro</v>
      </c>
      <c r="BO219" s="45"/>
      <c r="BP219" s="46" t="str">
        <f t="shared" si="1148"/>
        <v/>
      </c>
      <c r="BQ219" s="45"/>
      <c r="BR219" s="46" t="str">
        <f t="shared" si="1149"/>
        <v/>
      </c>
      <c r="BS219" s="46" t="str">
        <f t="shared" si="1150"/>
        <v/>
      </c>
      <c r="BT219" s="46" t="str">
        <f t="shared" si="1151"/>
        <v xml:space="preserve"> </v>
      </c>
      <c r="BU219" s="45"/>
      <c r="BV219" s="46">
        <f t="shared" si="1152"/>
        <v>0</v>
      </c>
      <c r="BW219" s="46" t="str">
        <f>IF(OR(VALUE(U219)=0,BV219="",VALUE(U219)&gt;5,AND(VALUE(BV219)&gt;5,VALUE(BV219)&lt;16),AND(VALUE(BV219)&gt;65,VALUE(BV219)&lt;76),AND(VALUE(BV219)&gt;85,VALUE(BV219)&lt;96)),"",CONCATENATE(IF(VALUE(U219)=1,"un",IF(VALUE(U219)=2,"deux",IF(VALUE(U219)=3,"trois",IF(VALUE(U219)=4,"quatre",IF(VALUE(U219)=5,"cinq")))))," centime"))</f>
        <v/>
      </c>
      <c r="BX219" s="46" t="str">
        <f>IF(OR(BV219="",VALUE(U219)&lt;6,AND(VALUE(BV219)&gt;10,VALUE(BV219)&lt;17),BV219=76,BV219=96),"",CONCATENATE(IF(VALUE(U219)=6,"six",IF(VALUE(U219)=7,"sept",IF(VALUE(U219)=8,"huit",IF(VALUE(U219)=9,"neuf",IF(VALUE(BV219)=10,"dix")))))," centime"))</f>
        <v/>
      </c>
      <c r="BY219" s="46" t="str">
        <f>IF(OR(BV219="",VALUE(BV219)&lt;11,AND(VALUE(BV219)&gt;15,VALUE(BV219)&lt;71),AND(VALUE(BV219)&gt;75,VALUE(BV219)&lt;91),VALUE(BV219)&gt;95),"",CONCATENATE(IF(OR(VALUE(BV219)=91,VALUE(BV219)=71,VALUE(BV219)=11),"onze",IF(OR(VALUE(BV219)=92,VALUE(BV219)=72,VALUE(BV219)=12),"douze",IF(OR(VALUE(BV219)=93,VALUE(BV219)=73,VALUE(BV219)=13),"treize",IF(OR(BV219=94,BV219=74,BV219=14),"quatorze",IF(OR(BV219=95,BV219=75,BV219=15),"quinze")))))," centime"))</f>
        <v/>
      </c>
      <c r="BZ219" s="46" t="str">
        <f>IF(OR(BV219=16,BV219=76,BV219=96),"seize centime","")</f>
        <v/>
      </c>
      <c r="CA219" s="46" t="str">
        <f>CONCATENATE(" ",BW219,BX219,BY219,BZ219,IF(AND(VALUE(RIGHT(I219,2))&lt;&gt;0,VALUE(RIGHT(I219,1))=0),"centime",""),IF(VALUE(CONCATENATE(T219,U219))&gt;1,"s",""))</f>
        <v xml:space="preserve"> </v>
      </c>
      <c r="CB219" s="45"/>
      <c r="CC219" s="19" t="str">
        <f t="shared" si="1153"/>
        <v xml:space="preserve">       zero euro  </v>
      </c>
      <c r="CD219" s="47" t="e">
        <f>#REF!*H219</f>
        <v>#REF!</v>
      </c>
    </row>
    <row r="220" spans="1:82" ht="15" customHeight="1" x14ac:dyDescent="0.2">
      <c r="A220" s="23" t="s">
        <v>337</v>
      </c>
      <c r="B220" s="70">
        <v>2</v>
      </c>
      <c r="C220" s="70">
        <v>4</v>
      </c>
      <c r="D220" s="56">
        <v>2</v>
      </c>
      <c r="E220" s="57" t="str">
        <f>IF(G220="","",MAX(E$9:E219)+1)</f>
        <v/>
      </c>
      <c r="F220" s="58" t="s">
        <v>163</v>
      </c>
      <c r="G220" s="59"/>
      <c r="H220" s="38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6"/>
      <c r="W220" s="46"/>
      <c r="X220" s="46"/>
      <c r="Y220" s="46"/>
      <c r="Z220" s="46"/>
      <c r="AA220" s="46"/>
      <c r="AB220" s="46"/>
      <c r="AC220" s="46"/>
      <c r="AD220" s="46"/>
      <c r="AE220" s="46"/>
      <c r="AF220" s="46"/>
      <c r="AG220" s="46"/>
      <c r="AH220" s="46"/>
      <c r="AI220" s="46"/>
      <c r="AJ220" s="46"/>
      <c r="AK220" s="46"/>
      <c r="AL220" s="46"/>
      <c r="AM220" s="46"/>
      <c r="AN220" s="46"/>
      <c r="AO220" s="46"/>
      <c r="AP220" s="46"/>
      <c r="AQ220" s="46"/>
      <c r="AR220" s="46"/>
      <c r="AS220" s="46"/>
      <c r="AT220" s="46"/>
      <c r="AU220" s="46"/>
      <c r="AV220" s="46"/>
      <c r="AW220" s="46"/>
      <c r="AX220" s="46"/>
      <c r="AY220" s="46"/>
      <c r="AZ220" s="46"/>
      <c r="BA220" s="46"/>
      <c r="BB220" s="46"/>
      <c r="BC220" s="46"/>
      <c r="BD220" s="46"/>
      <c r="BE220" s="46"/>
      <c r="BF220" s="46"/>
      <c r="BG220" s="46"/>
      <c r="BH220" s="46"/>
      <c r="BI220" s="46"/>
      <c r="BJ220" s="46"/>
      <c r="BK220" s="46"/>
      <c r="BL220" s="46"/>
      <c r="BM220" s="46"/>
      <c r="BN220" s="46"/>
      <c r="BO220" s="46"/>
      <c r="BP220" s="46"/>
      <c r="BQ220" s="46"/>
      <c r="BR220" s="46"/>
      <c r="BS220" s="46"/>
      <c r="BT220" s="46"/>
      <c r="BU220" s="46"/>
      <c r="BV220" s="46"/>
      <c r="BW220" s="46"/>
      <c r="BX220" s="46"/>
      <c r="BY220" s="46"/>
      <c r="BZ220" s="46"/>
      <c r="CA220" s="46"/>
      <c r="CB220" s="46"/>
      <c r="CC220" s="59"/>
      <c r="CD220" s="59"/>
    </row>
    <row r="221" spans="1:82" ht="33.75" x14ac:dyDescent="0.2">
      <c r="A221" s="23" t="s">
        <v>337</v>
      </c>
      <c r="B221" s="72">
        <v>2</v>
      </c>
      <c r="C221" s="60">
        <v>4</v>
      </c>
      <c r="D221" s="60">
        <v>2</v>
      </c>
      <c r="E221" s="49">
        <f>IF(G221="","",MAX(E$9:E220)+1)</f>
        <v>166</v>
      </c>
      <c r="F221" s="76" t="s">
        <v>164</v>
      </c>
      <c r="G221" s="62" t="s">
        <v>28</v>
      </c>
      <c r="H221" s="43">
        <v>0</v>
      </c>
      <c r="I221" s="44" t="str">
        <f t="shared" ref="I221" si="1154">IF(H221=INT(H221),CONCATENATE(" ",H221,",00"),IF(INT(H221*10)=H221*10,CONCATENATE(" ",H221,"0"),CONCATENATE(" ",H221)))</f>
        <v xml:space="preserve"> 0,00</v>
      </c>
      <c r="J221" s="44" t="str">
        <f t="shared" ref="J221" si="1155">IF(H221&gt;=100000000,MID(RIGHT(I221,12),1,1),"0")</f>
        <v>0</v>
      </c>
      <c r="K221" s="44" t="str">
        <f t="shared" ref="K221" si="1156">IF(H221&gt;=10000000,MID(RIGHT(I221,11),1,1),"0")</f>
        <v>0</v>
      </c>
      <c r="L221" s="44" t="str">
        <f t="shared" ref="L221" si="1157">IF(H221&gt;=1000000,MID(RIGHT(I221,10),1,1),"0")</f>
        <v>0</v>
      </c>
      <c r="M221" s="44" t="str">
        <f t="shared" ref="M221" si="1158">IF(H221&gt;=100000,MID(RIGHT(I221,9),1,1),"0")</f>
        <v>0</v>
      </c>
      <c r="N221" s="44" t="str">
        <f t="shared" ref="N221" si="1159">IF(H221&gt;=10000,MID(RIGHT(I221,8),1,1),"0")</f>
        <v>0</v>
      </c>
      <c r="O221" s="44" t="str">
        <f t="shared" ref="O221" si="1160">IF(H221&gt;=1000,MID(RIGHT(I221,7),1,1),"0")</f>
        <v>0</v>
      </c>
      <c r="P221" s="44" t="str">
        <f t="shared" ref="P221" si="1161">IF(H221&gt;=100,MID(RIGHT(I221,6),1,1),"0")</f>
        <v>0</v>
      </c>
      <c r="Q221" s="44" t="str">
        <f t="shared" ref="Q221" si="1162">IF(H221&gt;=10,MID(RIGHT(I221,5),1,1),"0")</f>
        <v>0</v>
      </c>
      <c r="R221" s="44" t="str">
        <f t="shared" ref="R221" si="1163">IF(H221&gt;=0,MID(RIGHT(I221,4),1,1),"0")</f>
        <v>0</v>
      </c>
      <c r="S221" s="44" t="s">
        <v>12</v>
      </c>
      <c r="T221" s="44" t="str">
        <f t="shared" ref="T221" si="1164">IF(INT(H221)&lt;&gt;H221,MID(RIGHT(I221,2),1,1),"0")</f>
        <v>0</v>
      </c>
      <c r="U221" s="44" t="str">
        <f t="shared" ref="U221" si="1165">IF(INT(H221*10)&lt;&gt;H221*10,RIGHT(I221,1),"0")</f>
        <v>0</v>
      </c>
      <c r="V221" s="45"/>
      <c r="W221" s="46" t="str">
        <f t="shared" ref="W221" si="1166">IF(OR(VALUE(J221)=0,VALUE(J221)&gt;5),"",CONCATENATE(IF(VALUE(J221)=1,"",IF(VALUE(J221)=2,"deux ",IF(VALUE(J221)=3,"trois ",IF(VALUE(J221)=4,"quatre ",IF(VALUE(J221)=5,"cinq "))))),"cent"))</f>
        <v/>
      </c>
      <c r="X221" s="46" t="str">
        <f t="shared" ref="X221" si="1167">IF(OR(J221="",VALUE(J221)&lt;6),"",CONCATENATE(IF(VALUE(J221)=6,"six ",IF(VALUE(J221)=7,"sept ",IF(VALUE(J221)=8,"huit ",IF(VALUE(J221)=9,"neuf ")))),"cent"))</f>
        <v/>
      </c>
      <c r="Y221" s="46" t="str">
        <f t="shared" ref="Y221" si="1168">CONCATENATE(W221,X221)</f>
        <v/>
      </c>
      <c r="Z221" s="45"/>
      <c r="AA221" s="46" t="str">
        <f t="shared" ref="AA221" si="1169">IF(OR(K221="",VALUE(K221)=0,VALUE(K221)&gt;5,AND(VALUE(AE221)&gt;10,VALUE(AE221)&lt;17)),"",IF(OR(VALUE(AE221)=10,AND(VALUE(AE221)&gt;16,VALUE(AE221)&lt;20)),"dix",IF(VALUE(K221)=2,"vingt",IF(VALUE(K221)=3,"trente",IF(VALUE(K221)=4,"quarante",IF(VALUE(K221)=5,"cinquante"))))))</f>
        <v/>
      </c>
      <c r="AB221" s="46" t="str">
        <f t="shared" ref="AB221" si="1170">IF(OR(K221="",VALUE(K221)&lt;6),"",IF(AND(VALUE(K221)=7,OR(VALUE(L221)=0,AE221&gt;76)),"soixante dix",IF(OR(VALUE(K221)=6,VALUE(K221)=7),"soixante",IF(AND(VALUE(K221)=9,OR(VALUE(L221)=0,VALUE(AE221)&gt;96)),"quatre vingt dix",IF(OR(VALUE(K221)=8,VALUE(K221)=9),"quatre vingt")))))</f>
        <v/>
      </c>
      <c r="AC221" s="46" t="str">
        <f t="shared" ref="AC221" si="1171">CONCATENATE(" ",AA221,AB221,IF(OR(VALUE(L221)&lt;&gt;1,VALUE(K221)=0,VALUE(K221)=1,VALUE(K221)=8,VALUE(K221)=9),""," et"))</f>
        <v xml:space="preserve"> </v>
      </c>
      <c r="AD221" s="45"/>
      <c r="AE221" s="46">
        <f t="shared" ref="AE221" si="1172">VALUE(CONCATENATE(K221,L221))</f>
        <v>0</v>
      </c>
      <c r="AF221" s="46" t="str">
        <f t="shared" ref="AF221" si="1173">IF(OR(VALUE(L221)=0,AE221="",VALUE(L221)&gt;5,AND(VALUE(AE221)&gt;5,VALUE(AE221)&lt;16),AND(VALUE(AE221)&gt;65,VALUE(AE221)&lt;76),AND(VALUE(AE221)&gt;85,VALUE(AE221)&lt;96)),"",CONCATENATE(IF(VALUE(L221)=1,"un",IF(VALUE(L221)=2,"deux",IF(VALUE(L221)=3,"trois",IF(VALUE(L221)=4,"quatre",IF(VALUE(L221)=5,"cinq")))))," million"))</f>
        <v/>
      </c>
      <c r="AG221" s="46" t="str">
        <f t="shared" ref="AG221" si="1174">IF(OR(AE221="",VALUE(L221)&lt;6,AND(VALUE(AE221)&gt;10,VALUE(AE221)&lt;17),AE221=76,AE221=96),"",CONCATENATE(IF(VALUE(L221)=6,"six",IF(VALUE(L221)=7,"sept",IF(VALUE(L221)=8,"huit",IF(VALUE(L221)=9,"neuf",IF(VALUE(AE221)=10,"dix")))))," million"))</f>
        <v/>
      </c>
      <c r="AH221" s="46" t="str">
        <f t="shared" ref="AH221" si="1175">IF(OR(AE221="",VALUE(AE221)&lt;11,AND(VALUE(AE221)&gt;15,VALUE(AE221)&lt;71),AND(VALUE(AE221)&gt;75,VALUE(AE221)&lt;91),VALUE(AE221)&gt;95),"",CONCATENATE(IF(OR(VALUE(AE221)=91,VALUE(AE221)=71,VALUE(AE221)=11),"onze",IF(OR(VALUE(AE221)=92,VALUE(AE221)=72,VALUE(AE221)=12),"douze",IF(OR(VALUE(AE221)=93,VALUE(AE221)=73,VALUE(AE221)=13),"treize",IF(OR(AE221=94,AE221=74,AE221=14),"quatorze",IF(OR(AE221=95,AE221=75,AE221=15),"quinze")))))," million"))</f>
        <v/>
      </c>
      <c r="AI221" s="46" t="str">
        <f t="shared" ref="AI221" si="1176">IF(OR(AE221=16,AE221=76,AE221=96),"seize million","")</f>
        <v/>
      </c>
      <c r="AJ221" s="46" t="str">
        <f t="shared" ref="AJ221" si="1177">CONCATENATE(" ",AF221,AG221,AH221,AI221,IF(VALUE(CONCATENATE(J221,K221,L221))=0,"",IF(VALUE(L221)=0,"million","")),IF(AND(VALUE(CONCATENATE(J221,K221,L221))&gt;1,VALUE(CONCATENATE(M221,N221,O221,P221,Q221,R221))=0),"s",""))</f>
        <v xml:space="preserve"> </v>
      </c>
      <c r="AK221" s="45"/>
      <c r="AL221" s="46" t="str">
        <f t="shared" ref="AL221" si="1178">IF(OR(VALUE(M221)=0,VALUE(M221)&gt;5),"",CONCATENATE(IF(VALUE(M221)=1,"",IF(VALUE(M221)=2,"deux ",IF(VALUE(M221)=3,"trois ",IF(VALUE(M221)=4,"quatre ",IF(VALUE(M221)=5,"cinq "))))),"cent"))</f>
        <v/>
      </c>
      <c r="AM221" s="46" t="str">
        <f t="shared" ref="AM221" si="1179">IF(OR(M221="",VALUE(M221)&lt;6),"",CONCATENATE(IF(VALUE(M221)=6,"six ",IF(VALUE(M221)=7,"sept ",IF(VALUE(M221)=8,"huit ",IF(VALUE(M221)=9,"neuf ")))),"cent"))</f>
        <v/>
      </c>
      <c r="AN221" s="46" t="str">
        <f t="shared" ref="AN221" si="1180">CONCATENATE(" ",AL221,AM221)</f>
        <v xml:space="preserve"> </v>
      </c>
      <c r="AO221" s="45"/>
      <c r="AP221" s="46" t="str">
        <f t="shared" ref="AP221" si="1181">IF(OR(N221="",VALUE(N221)=0,VALUE(N221)&gt;5,AND(VALUE(AT221)&gt;10,VALUE(AT221)&lt;17)),"",IF(OR(VALUE(AT221)=10,AND(VALUE(AT221)&gt;16,VALUE(AT221)&lt;20)),"dix",IF(VALUE(N221)=2,"vingt",IF(VALUE(N221)=3,"trente",IF(VALUE(N221)=4,"quarante",IF(VALUE(N221)=5,"cinquante"))))))</f>
        <v/>
      </c>
      <c r="AQ221" s="46" t="str">
        <f t="shared" ref="AQ221" si="1182">IF(OR(N221="",VALUE(N221)&lt;6),"",IF(AND(VALUE(N221)=7,OR(VALUE(O221)=0,AT221&gt;76)),"soixante dix",IF(OR(VALUE(N221)=6,VALUE(N221)=7),"soixante",IF(AND(VALUE(N221)=9,OR(VALUE(O221)=0,VALUE(AT221)&gt;96)),"quatre vingt dix",IF(OR(VALUE(N221)=8,VALUE(N221)=9),"quatre vingt")))))</f>
        <v/>
      </c>
      <c r="AR221" s="46" t="str">
        <f t="shared" ref="AR221" si="1183">CONCATENATE(" ",AP221,AQ221,IF(OR(VALUE(O221)&lt;&gt;1,VALUE(N221)=0,VALUE(N221)=1,VALUE(N221)=8,VALUE(N221)=9),""," et"))</f>
        <v xml:space="preserve"> </v>
      </c>
      <c r="AS221" s="45"/>
      <c r="AT221" s="46">
        <f t="shared" ref="AT221" si="1184">VALUE(CONCATENATE(N221,O221))</f>
        <v>0</v>
      </c>
      <c r="AU221" s="46" t="str">
        <f t="shared" ref="AU221" si="1185">IF(OR(VALUE(O221)=0,AT221="",VALUE(O221)&gt;5,AND(VALUE(AT221)&gt;5,VALUE(AT221)&lt;16),AND(VALUE(AT221)&gt;65,VALUE(AT221)&lt;76),AND(VALUE(AT221)&gt;85,VALUE(AT221)&lt;96)),"",CONCATENATE(IF(VALUE(O221)=1,"un",IF(VALUE(O221)=2,"deux",IF(VALUE(O221)=3,"trois",IF(VALUE(O221)=4,"quatre",IF(VALUE(O221)=5,"cinq")))))," mille"))</f>
        <v/>
      </c>
      <c r="AV221" s="46" t="str">
        <f t="shared" ref="AV221" si="1186">IF(OR(AT221="",VALUE(O221)&lt;6,AND(VALUE(AT221)&gt;10,VALUE(AT221)&lt;17),AT221=76,AT221=96),"",CONCATENATE(IF(VALUE(O221)=6,"six",IF(VALUE(O221)=7,"sept",IF(VALUE(O221)=8,"huit",IF(VALUE(O221)=9,"neuf",IF(VALUE(AT221)=10,"dix")))))," mille"))</f>
        <v/>
      </c>
      <c r="AW221" s="46" t="str">
        <f t="shared" ref="AW221" si="1187">IF(OR(AT221="",VALUE(AT221)&lt;11,AND(VALUE(AT221)&gt;15,VALUE(AT221)&lt;71),AND(VALUE(AT221)&gt;75,VALUE(AT221)&lt;91),VALUE(AT221)&gt;95),"",CONCATENATE(IF(OR(VALUE(AT221)=91,VALUE(AT221)=71,VALUE(AT221)=11),"onze",IF(OR(VALUE(AT221)=92,VALUE(AT221)=72,VALUE(AT221)=12),"douze",IF(OR(VALUE(AT221)=93,VALUE(AT221)=73,VALUE(AT221)=13),"treize",IF(OR(AT221=94,AT221=74,AT221=14),"quatorze",IF(OR(AT221=95,AT221=75,AT221=15),"quinze")))))," mille"))</f>
        <v/>
      </c>
      <c r="AX221" s="46" t="str">
        <f t="shared" ref="AX221" si="1188">IF(OR(AT221=16,AT221=76,AT221=96),"seize mille","")</f>
        <v/>
      </c>
      <c r="AY221" s="46" t="str">
        <f t="shared" ref="AY221" si="1189">IF(AND(AU221="un mille",H221&lt;10000)," mille",CONCATENATE(" ",AU221,AV221,AW221,AX221,IF(VALUE(CONCATENATE(M221,N221,O221))=0,"",IF(VALUE(O221)=0," mille","")),IF(AND(VALUE(CONCATENATE(M221,N221,O221))&gt;1,VALUE(CONCATENATE(P221,Q221,R221))=0),"s","")))</f>
        <v xml:space="preserve"> </v>
      </c>
      <c r="AZ221" s="45"/>
      <c r="BA221" s="46" t="str">
        <f t="shared" ref="BA221" si="1190">IF(OR(VALUE(P221)=0,VALUE(P221)&gt;5),"",CONCATENATE(IF(VALUE(P221)=1,"",IF(VALUE(P221)=2,"deux ",IF(VALUE(P221)=3,"trois ",IF(VALUE(P221)=4,"quatre ",IF(VALUE(P221)=5,"cinq "))))),"cent"))</f>
        <v/>
      </c>
      <c r="BB221" s="46" t="str">
        <f t="shared" ref="BB221" si="1191">IF(OR(P221="",VALUE(P221)&lt;6),"",CONCATENATE(IF(VALUE(P221)=6,"six ",IF(VALUE(P221)=7,"sept ",IF(VALUE(P221)=8,"huit ",IF(VALUE(P221)=9,"neuf ")))),"cent"))</f>
        <v/>
      </c>
      <c r="BC221" s="46" t="str">
        <f t="shared" ref="BC221" si="1192">CONCATENATE(" ",BA221,BB221)</f>
        <v xml:space="preserve"> </v>
      </c>
      <c r="BD221" s="45"/>
      <c r="BE221" s="46" t="str">
        <f t="shared" ref="BE221" si="1193">IF(OR(Q221="",VALUE(Q221)=0,VALUE(Q221)&gt;5,AND(VALUE(BI221)&gt;10,VALUE(BI221)&lt;17)),"",IF(OR(VALUE(BI221)=10,AND(VALUE(BI221)&gt;16,VALUE(BI221)&lt;20)),"dix",IF(VALUE(Q221)=2,"vingt",IF(VALUE(Q221)=3,"trente",IF(VALUE(Q221)=4,"quarante",IF(VALUE(Q221)=5,"cinquante"))))))</f>
        <v/>
      </c>
      <c r="BF221" s="46" t="str">
        <f t="shared" ref="BF221" si="1194">IF(OR(Q221="",VALUE(Q221)&lt;6),"",IF(AND(VALUE(Q221)=7,OR(VALUE(R221)=0,BI221&gt;76)),"soixante dix",IF(OR(VALUE(Q221)=6,VALUE(Q221)=7),"soixante",IF(AND(VALUE(Q221)=9,OR(VALUE(R221)=0,VALUE(BI221)&gt;96)),"quatre vingt dix",IF(OR(VALUE(Q221)=8,VALUE(Q221)=9),"quatre vingt")))))</f>
        <v/>
      </c>
      <c r="BG221" s="46" t="str">
        <f t="shared" ref="BG221" si="1195">CONCATENATE(" ",BE221,BF221,IF(OR(VALUE(R221)&lt;&gt;1,VALUE(Q221)=0,VALUE(Q221)=1,VALUE(Q221)=8,VALUE(Q221)=9),""," et"))</f>
        <v xml:space="preserve"> </v>
      </c>
      <c r="BH221" s="45"/>
      <c r="BI221" s="46">
        <f t="shared" ref="BI221" si="1196">VALUE(CONCATENATE(Q221,R221))</f>
        <v>0</v>
      </c>
      <c r="BJ221" s="46" t="str">
        <f t="shared" ref="BJ221" si="1197">IF(OR(VALUE(R221)=0,BI221="",VALUE(R221)&gt;5,AND(VALUE(BI221)&gt;5,VALUE(BI221)&lt;16),AND(VALUE(BI221)&gt;65,VALUE(BI221)&lt;76),AND(VALUE(BI221)&gt;85,VALUE(BI221)&lt;96)),"",CONCATENATE(IF(VALUE(R221)=1,"un",IF(VALUE(R221)=2,"deux",IF(VALUE(R221)=3,"trois",IF(VALUE(R221)=4,"quatre",IF(VALUE(R221)=5,"cinq")))))," euro"))</f>
        <v/>
      </c>
      <c r="BK221" s="46" t="str">
        <f t="shared" ref="BK221" si="1198">IF(OR(BI221="",VALUE(R221)&lt;6,AND(VALUE(BI221)&gt;10,VALUE(BI221)&lt;17),BI221=76,BI221=96),"",CONCATENATE(IF(VALUE(R221)=6,"six",IF(VALUE(R221)=7,"sept",IF(VALUE(R221)=8,"huit",IF(VALUE(R221)=9,"neuf",IF(VALUE(BI221)=10,"dix")))))," euro"))</f>
        <v/>
      </c>
      <c r="BL221" s="46" t="str">
        <f t="shared" ref="BL221" si="1199">IF(OR(BI221="",VALUE(BI221)&lt;11,AND(VALUE(BI221)&gt;15,VALUE(BI221)&lt;71),AND(VALUE(BI221)&gt;75,VALUE(BI221)&lt;91),VALUE(BI221)&gt;95),"",CONCATENATE(IF(OR(VALUE(BI221)=91,VALUE(BI221)=71,VALUE(BI221)=11),"onze",IF(OR(VALUE(BI221)=92,VALUE(BI221)=72,VALUE(BI221)=12),"douze",IF(OR(VALUE(BI221)=93,VALUE(BI221)=73,VALUE(BI221)=13),"treize",IF(OR(BI221=94,BI221=74,BI221=14),"quatorze",IF(OR(BI221=95,BI221=75,BI221=15),"quinze")))))," euro"))</f>
        <v/>
      </c>
      <c r="BM221" s="46" t="str">
        <f t="shared" ref="BM221" si="1200">IF(OR(BI221=16,BI221=76,BI221=96),"seize euro","")</f>
        <v/>
      </c>
      <c r="BN221" s="46" t="str">
        <f t="shared" ref="BN221" si="1201">IF(VALUE(CONCATENATE(J221,K221,L221,M221,N221,O221,P221,Q221,R221))=0,"zero euro",CONCATENATE(" ",BJ221,BK221,BL221,BM221,IF(VALUE(CONCATENATE(M221,N221,O221,P221,Q221,R221))=0," d'",""),IF(OR(VALUE(R221)=0,VALUE(CONCATENATE(P221,Q221,R221))=0)," euro",""),IF(VALUE(CONCATENATE(J221,K221,L221,M221,N221,O221,P221,Q221,R221))&gt;1,"s","")))</f>
        <v>zero euro</v>
      </c>
      <c r="BO221" s="45"/>
      <c r="BP221" s="46" t="str">
        <f t="shared" ref="BP221" si="1202">IF(VALUE(CONCATENATE(T221,U221))=0,""," virgule")</f>
        <v/>
      </c>
      <c r="BQ221" s="45"/>
      <c r="BR221" s="46" t="str">
        <f t="shared" ref="BR221" si="1203">IF(OR(T221="",VALUE(T221)=0,VALUE(T221)&gt;5,AND(VALUE(BV221)&gt;10,VALUE(BV221)&lt;17)),"",IF(OR(VALUE(BV221)=10,AND(VALUE(BV221)&gt;16,VALUE(BV221)&lt;20)),"dix",IF(VALUE(T221)=2,"vingt",IF(VALUE(T221)=3,"trente",IF(VALUE(T221)=4,"quarante",IF(VALUE(T221)=5,"cinquante"))))))</f>
        <v/>
      </c>
      <c r="BS221" s="46" t="str">
        <f t="shared" ref="BS221" si="1204">IF(OR(T221="",VALUE(T221)&lt;6),"",IF(AND(VALUE(T221)=7,OR(VALUE(U221)=0,BV221&gt;76)),"soixante dix",IF(OR(VALUE(T221)=6,VALUE(T221)=7),"soixante",IF(AND(VALUE(T221)=9,OR(VALUE(U221)=0,VALUE(BV221)&gt;96)),"quatre vingt dix",IF(OR(VALUE(T221)=8,VALUE(T221)=9),"quatre vingt")))))</f>
        <v/>
      </c>
      <c r="BT221" s="46" t="str">
        <f t="shared" ref="BT221" si="1205">CONCATENATE(" ",BR221,BS221,IF(OR(VALUE(U221)&lt;&gt;1,VALUE(T221)=0,VALUE(T221)=1,VALUE(T221)=8,VALUE(T221)=9),""," et"))</f>
        <v xml:space="preserve"> </v>
      </c>
      <c r="BU221" s="45"/>
      <c r="BV221" s="46">
        <f t="shared" ref="BV221" si="1206">VALUE(CONCATENATE(T221,U221))</f>
        <v>0</v>
      </c>
      <c r="BW221" s="46" t="str">
        <f>IF(OR(VALUE(U221)=0,BV221="",VALUE(U221)&gt;5,AND(VALUE(BV221)&gt;5,VALUE(BV221)&lt;16),AND(VALUE(BV221)&gt;65,VALUE(BV221)&lt;76),AND(VALUE(BV221)&gt;85,VALUE(BV221)&lt;96)),"",CONCATENATE(IF(VALUE(U221)=1,"un",IF(VALUE(U221)=2,"deux",IF(VALUE(U221)=3,"trois",IF(VALUE(U221)=4,"quatre",IF(VALUE(U221)=5,"cinq")))))," centime"))</f>
        <v/>
      </c>
      <c r="BX221" s="46" t="str">
        <f>IF(OR(BV221="",VALUE(U221)&lt;6,AND(VALUE(BV221)&gt;10,VALUE(BV221)&lt;17),BV221=76,BV221=96),"",CONCATENATE(IF(VALUE(U221)=6,"six",IF(VALUE(U221)=7,"sept",IF(VALUE(U221)=8,"huit",IF(VALUE(U221)=9,"neuf",IF(VALUE(BV221)=10,"dix")))))," centime"))</f>
        <v/>
      </c>
      <c r="BY221" s="46" t="str">
        <f>IF(OR(BV221="",VALUE(BV221)&lt;11,AND(VALUE(BV221)&gt;15,VALUE(BV221)&lt;71),AND(VALUE(BV221)&gt;75,VALUE(BV221)&lt;91),VALUE(BV221)&gt;95),"",CONCATENATE(IF(OR(VALUE(BV221)=91,VALUE(BV221)=71,VALUE(BV221)=11),"onze",IF(OR(VALUE(BV221)=92,VALUE(BV221)=72,VALUE(BV221)=12),"douze",IF(OR(VALUE(BV221)=93,VALUE(BV221)=73,VALUE(BV221)=13),"treize",IF(OR(BV221=94,BV221=74,BV221=14),"quatorze",IF(OR(BV221=95,BV221=75,BV221=15),"quinze")))))," centime"))</f>
        <v/>
      </c>
      <c r="BZ221" s="46" t="str">
        <f>IF(OR(BV221=16,BV221=76,BV221=96),"seize centime","")</f>
        <v/>
      </c>
      <c r="CA221" s="46" t="str">
        <f>CONCATENATE(" ",BW221,BX221,BY221,BZ221,IF(AND(VALUE(RIGHT(I221,2))&lt;&gt;0,VALUE(RIGHT(I221,1))=0),"centime",""),IF(VALUE(CONCATENATE(T221,U221))&gt;1,"s",""))</f>
        <v xml:space="preserve"> </v>
      </c>
      <c r="CB221" s="45"/>
      <c r="CC221" s="19" t="str">
        <f t="shared" ref="CC221" si="1207">CONCATENATE(Y221,AC221,AJ221,AN221,AR221,AY221,BC221,BG221,BN221,BP221,BT221,CA221)</f>
        <v xml:space="preserve">       zero euro  </v>
      </c>
      <c r="CD221" s="47" t="e">
        <f>#REF!*H221</f>
        <v>#REF!</v>
      </c>
    </row>
    <row r="222" spans="1:82" ht="33.75" x14ac:dyDescent="0.2">
      <c r="A222" s="23" t="s">
        <v>337</v>
      </c>
      <c r="B222" s="72">
        <v>2</v>
      </c>
      <c r="C222" s="60">
        <v>4</v>
      </c>
      <c r="D222" s="60">
        <v>2</v>
      </c>
      <c r="E222" s="49">
        <f>IF(G222="","",MAX(E$9:E221)+1)</f>
        <v>167</v>
      </c>
      <c r="F222" s="76" t="s">
        <v>165</v>
      </c>
      <c r="G222" s="62" t="s">
        <v>28</v>
      </c>
      <c r="H222" s="43">
        <v>0</v>
      </c>
      <c r="I222" s="44" t="str">
        <f t="shared" si="1100"/>
        <v xml:space="preserve"> 0,00</v>
      </c>
      <c r="J222" s="44" t="str">
        <f t="shared" si="1101"/>
        <v>0</v>
      </c>
      <c r="K222" s="44" t="str">
        <f t="shared" si="1102"/>
        <v>0</v>
      </c>
      <c r="L222" s="44" t="str">
        <f t="shared" si="1103"/>
        <v>0</v>
      </c>
      <c r="M222" s="44" t="str">
        <f t="shared" si="1104"/>
        <v>0</v>
      </c>
      <c r="N222" s="44" t="str">
        <f t="shared" si="1105"/>
        <v>0</v>
      </c>
      <c r="O222" s="44" t="str">
        <f t="shared" si="1106"/>
        <v>0</v>
      </c>
      <c r="P222" s="44" t="str">
        <f t="shared" si="1107"/>
        <v>0</v>
      </c>
      <c r="Q222" s="44" t="str">
        <f t="shared" si="1108"/>
        <v>0</v>
      </c>
      <c r="R222" s="44" t="str">
        <f t="shared" si="1109"/>
        <v>0</v>
      </c>
      <c r="S222" s="44" t="s">
        <v>12</v>
      </c>
      <c r="T222" s="44" t="str">
        <f t="shared" si="1110"/>
        <v>0</v>
      </c>
      <c r="U222" s="44" t="str">
        <f t="shared" si="1111"/>
        <v>0</v>
      </c>
      <c r="V222" s="45"/>
      <c r="W222" s="46" t="str">
        <f t="shared" si="1112"/>
        <v/>
      </c>
      <c r="X222" s="46" t="str">
        <f t="shared" si="1113"/>
        <v/>
      </c>
      <c r="Y222" s="46" t="str">
        <f t="shared" si="1114"/>
        <v/>
      </c>
      <c r="Z222" s="45"/>
      <c r="AA222" s="46" t="str">
        <f t="shared" si="1115"/>
        <v/>
      </c>
      <c r="AB222" s="46" t="str">
        <f t="shared" si="1116"/>
        <v/>
      </c>
      <c r="AC222" s="46" t="str">
        <f t="shared" si="1117"/>
        <v xml:space="preserve"> </v>
      </c>
      <c r="AD222" s="45"/>
      <c r="AE222" s="46">
        <f t="shared" si="1118"/>
        <v>0</v>
      </c>
      <c r="AF222" s="46" t="str">
        <f t="shared" si="1119"/>
        <v/>
      </c>
      <c r="AG222" s="46" t="str">
        <f t="shared" si="1120"/>
        <v/>
      </c>
      <c r="AH222" s="46" t="str">
        <f t="shared" si="1121"/>
        <v/>
      </c>
      <c r="AI222" s="46" t="str">
        <f t="shared" si="1122"/>
        <v/>
      </c>
      <c r="AJ222" s="46" t="str">
        <f t="shared" si="1123"/>
        <v xml:space="preserve"> </v>
      </c>
      <c r="AK222" s="45"/>
      <c r="AL222" s="46" t="str">
        <f t="shared" si="1124"/>
        <v/>
      </c>
      <c r="AM222" s="46" t="str">
        <f t="shared" si="1125"/>
        <v/>
      </c>
      <c r="AN222" s="46" t="str">
        <f t="shared" si="1126"/>
        <v xml:space="preserve"> </v>
      </c>
      <c r="AO222" s="45"/>
      <c r="AP222" s="46" t="str">
        <f t="shared" si="1127"/>
        <v/>
      </c>
      <c r="AQ222" s="46" t="str">
        <f t="shared" si="1128"/>
        <v/>
      </c>
      <c r="AR222" s="46" t="str">
        <f t="shared" si="1129"/>
        <v xml:space="preserve"> </v>
      </c>
      <c r="AS222" s="45"/>
      <c r="AT222" s="46">
        <f t="shared" si="1130"/>
        <v>0</v>
      </c>
      <c r="AU222" s="46" t="str">
        <f t="shared" si="1131"/>
        <v/>
      </c>
      <c r="AV222" s="46" t="str">
        <f t="shared" si="1132"/>
        <v/>
      </c>
      <c r="AW222" s="46" t="str">
        <f t="shared" si="1133"/>
        <v/>
      </c>
      <c r="AX222" s="46" t="str">
        <f t="shared" si="1134"/>
        <v/>
      </c>
      <c r="AY222" s="46" t="str">
        <f t="shared" si="1135"/>
        <v xml:space="preserve"> </v>
      </c>
      <c r="AZ222" s="45"/>
      <c r="BA222" s="46" t="str">
        <f t="shared" si="1136"/>
        <v/>
      </c>
      <c r="BB222" s="46" t="str">
        <f t="shared" si="1137"/>
        <v/>
      </c>
      <c r="BC222" s="46" t="str">
        <f t="shared" si="1138"/>
        <v xml:space="preserve"> </v>
      </c>
      <c r="BD222" s="45"/>
      <c r="BE222" s="46" t="str">
        <f t="shared" si="1139"/>
        <v/>
      </c>
      <c r="BF222" s="46" t="str">
        <f t="shared" si="1140"/>
        <v/>
      </c>
      <c r="BG222" s="46" t="str">
        <f t="shared" si="1141"/>
        <v xml:space="preserve"> </v>
      </c>
      <c r="BH222" s="45"/>
      <c r="BI222" s="46">
        <f t="shared" si="1142"/>
        <v>0</v>
      </c>
      <c r="BJ222" s="46" t="str">
        <f t="shared" si="1143"/>
        <v/>
      </c>
      <c r="BK222" s="46" t="str">
        <f t="shared" si="1144"/>
        <v/>
      </c>
      <c r="BL222" s="46" t="str">
        <f t="shared" si="1145"/>
        <v/>
      </c>
      <c r="BM222" s="46" t="str">
        <f t="shared" si="1146"/>
        <v/>
      </c>
      <c r="BN222" s="46" t="str">
        <f t="shared" si="1147"/>
        <v>zero euro</v>
      </c>
      <c r="BO222" s="45"/>
      <c r="BP222" s="46" t="str">
        <f t="shared" si="1148"/>
        <v/>
      </c>
      <c r="BQ222" s="45"/>
      <c r="BR222" s="46" t="str">
        <f t="shared" si="1149"/>
        <v/>
      </c>
      <c r="BS222" s="46" t="str">
        <f t="shared" si="1150"/>
        <v/>
      </c>
      <c r="BT222" s="46" t="str">
        <f t="shared" si="1151"/>
        <v xml:space="preserve"> </v>
      </c>
      <c r="BU222" s="45"/>
      <c r="BV222" s="46">
        <f t="shared" si="1152"/>
        <v>0</v>
      </c>
      <c r="BW222" s="46" t="str">
        <f>IF(OR(VALUE(U222)=0,BV222="",VALUE(U222)&gt;5,AND(VALUE(BV222)&gt;5,VALUE(BV222)&lt;16),AND(VALUE(BV222)&gt;65,VALUE(BV222)&lt;76),AND(VALUE(BV222)&gt;85,VALUE(BV222)&lt;96)),"",CONCATENATE(IF(VALUE(U222)=1,"un",IF(VALUE(U222)=2,"deux",IF(VALUE(U222)=3,"trois",IF(VALUE(U222)=4,"quatre",IF(VALUE(U222)=5,"cinq")))))," centime"))</f>
        <v/>
      </c>
      <c r="BX222" s="46" t="str">
        <f>IF(OR(BV222="",VALUE(U222)&lt;6,AND(VALUE(BV222)&gt;10,VALUE(BV222)&lt;17),BV222=76,BV222=96),"",CONCATENATE(IF(VALUE(U222)=6,"six",IF(VALUE(U222)=7,"sept",IF(VALUE(U222)=8,"huit",IF(VALUE(U222)=9,"neuf",IF(VALUE(BV222)=10,"dix")))))," centime"))</f>
        <v/>
      </c>
      <c r="BY222" s="46" t="str">
        <f>IF(OR(BV222="",VALUE(BV222)&lt;11,AND(VALUE(BV222)&gt;15,VALUE(BV222)&lt;71),AND(VALUE(BV222)&gt;75,VALUE(BV222)&lt;91),VALUE(BV222)&gt;95),"",CONCATENATE(IF(OR(VALUE(BV222)=91,VALUE(BV222)=71,VALUE(BV222)=11),"onze",IF(OR(VALUE(BV222)=92,VALUE(BV222)=72,VALUE(BV222)=12),"douze",IF(OR(VALUE(BV222)=93,VALUE(BV222)=73,VALUE(BV222)=13),"treize",IF(OR(BV222=94,BV222=74,BV222=14),"quatorze",IF(OR(BV222=95,BV222=75,BV222=15),"quinze")))))," centime"))</f>
        <v/>
      </c>
      <c r="BZ222" s="46" t="str">
        <f>IF(OR(BV222=16,BV222=76,BV222=96),"seize centime","")</f>
        <v/>
      </c>
      <c r="CA222" s="46" t="str">
        <f>CONCATENATE(" ",BW222,BX222,BY222,BZ222,IF(AND(VALUE(RIGHT(I222,2))&lt;&gt;0,VALUE(RIGHT(I222,1))=0),"centime",""),IF(VALUE(CONCATENATE(T222,U222))&gt;1,"s",""))</f>
        <v xml:space="preserve"> </v>
      </c>
      <c r="CB222" s="45"/>
      <c r="CC222" s="19" t="str">
        <f t="shared" si="1153"/>
        <v xml:space="preserve">       zero euro  </v>
      </c>
      <c r="CD222" s="47" t="e">
        <f>#REF!*H222</f>
        <v>#REF!</v>
      </c>
    </row>
    <row r="223" spans="1:82" ht="33.75" x14ac:dyDescent="0.2">
      <c r="A223" s="23" t="s">
        <v>337</v>
      </c>
      <c r="B223" s="72">
        <v>2</v>
      </c>
      <c r="C223" s="60">
        <v>4</v>
      </c>
      <c r="D223" s="60">
        <v>2</v>
      </c>
      <c r="E223" s="49">
        <f>IF(G223="","",MAX(E$9:E222)+1)</f>
        <v>168</v>
      </c>
      <c r="F223" s="76" t="s">
        <v>166</v>
      </c>
      <c r="G223" s="62" t="s">
        <v>28</v>
      </c>
      <c r="H223" s="43">
        <v>0</v>
      </c>
      <c r="I223" s="44" t="str">
        <f t="shared" si="1100"/>
        <v xml:space="preserve"> 0,00</v>
      </c>
      <c r="J223" s="44" t="str">
        <f t="shared" si="1101"/>
        <v>0</v>
      </c>
      <c r="K223" s="44" t="str">
        <f t="shared" si="1102"/>
        <v>0</v>
      </c>
      <c r="L223" s="44" t="str">
        <f t="shared" si="1103"/>
        <v>0</v>
      </c>
      <c r="M223" s="44" t="str">
        <f t="shared" si="1104"/>
        <v>0</v>
      </c>
      <c r="N223" s="44" t="str">
        <f t="shared" si="1105"/>
        <v>0</v>
      </c>
      <c r="O223" s="44" t="str">
        <f t="shared" si="1106"/>
        <v>0</v>
      </c>
      <c r="P223" s="44" t="str">
        <f t="shared" si="1107"/>
        <v>0</v>
      </c>
      <c r="Q223" s="44" t="str">
        <f t="shared" si="1108"/>
        <v>0</v>
      </c>
      <c r="R223" s="44" t="str">
        <f t="shared" si="1109"/>
        <v>0</v>
      </c>
      <c r="S223" s="44" t="s">
        <v>12</v>
      </c>
      <c r="T223" s="44" t="str">
        <f t="shared" si="1110"/>
        <v>0</v>
      </c>
      <c r="U223" s="44" t="str">
        <f t="shared" si="1111"/>
        <v>0</v>
      </c>
      <c r="V223" s="45"/>
      <c r="W223" s="46" t="str">
        <f t="shared" si="1112"/>
        <v/>
      </c>
      <c r="X223" s="46" t="str">
        <f t="shared" si="1113"/>
        <v/>
      </c>
      <c r="Y223" s="46" t="str">
        <f t="shared" si="1114"/>
        <v/>
      </c>
      <c r="Z223" s="45"/>
      <c r="AA223" s="46" t="str">
        <f t="shared" si="1115"/>
        <v/>
      </c>
      <c r="AB223" s="46" t="str">
        <f t="shared" si="1116"/>
        <v/>
      </c>
      <c r="AC223" s="46" t="str">
        <f t="shared" si="1117"/>
        <v xml:space="preserve"> </v>
      </c>
      <c r="AD223" s="45"/>
      <c r="AE223" s="46">
        <f t="shared" si="1118"/>
        <v>0</v>
      </c>
      <c r="AF223" s="46" t="str">
        <f t="shared" si="1119"/>
        <v/>
      </c>
      <c r="AG223" s="46" t="str">
        <f t="shared" si="1120"/>
        <v/>
      </c>
      <c r="AH223" s="46" t="str">
        <f t="shared" si="1121"/>
        <v/>
      </c>
      <c r="AI223" s="46" t="str">
        <f t="shared" si="1122"/>
        <v/>
      </c>
      <c r="AJ223" s="46" t="str">
        <f t="shared" si="1123"/>
        <v xml:space="preserve"> </v>
      </c>
      <c r="AK223" s="45"/>
      <c r="AL223" s="46" t="str">
        <f t="shared" si="1124"/>
        <v/>
      </c>
      <c r="AM223" s="46" t="str">
        <f t="shared" si="1125"/>
        <v/>
      </c>
      <c r="AN223" s="46" t="str">
        <f t="shared" si="1126"/>
        <v xml:space="preserve"> </v>
      </c>
      <c r="AO223" s="45"/>
      <c r="AP223" s="46" t="str">
        <f t="shared" si="1127"/>
        <v/>
      </c>
      <c r="AQ223" s="46" t="str">
        <f t="shared" si="1128"/>
        <v/>
      </c>
      <c r="AR223" s="46" t="str">
        <f t="shared" si="1129"/>
        <v xml:space="preserve"> </v>
      </c>
      <c r="AS223" s="45"/>
      <c r="AT223" s="46">
        <f t="shared" si="1130"/>
        <v>0</v>
      </c>
      <c r="AU223" s="46" t="str">
        <f t="shared" si="1131"/>
        <v/>
      </c>
      <c r="AV223" s="46" t="str">
        <f t="shared" si="1132"/>
        <v/>
      </c>
      <c r="AW223" s="46" t="str">
        <f t="shared" si="1133"/>
        <v/>
      </c>
      <c r="AX223" s="46" t="str">
        <f t="shared" si="1134"/>
        <v/>
      </c>
      <c r="AY223" s="46" t="str">
        <f t="shared" si="1135"/>
        <v xml:space="preserve"> </v>
      </c>
      <c r="AZ223" s="45"/>
      <c r="BA223" s="46" t="str">
        <f t="shared" si="1136"/>
        <v/>
      </c>
      <c r="BB223" s="46" t="str">
        <f t="shared" si="1137"/>
        <v/>
      </c>
      <c r="BC223" s="46" t="str">
        <f t="shared" si="1138"/>
        <v xml:space="preserve"> </v>
      </c>
      <c r="BD223" s="45"/>
      <c r="BE223" s="46" t="str">
        <f t="shared" si="1139"/>
        <v/>
      </c>
      <c r="BF223" s="46" t="str">
        <f t="shared" si="1140"/>
        <v/>
      </c>
      <c r="BG223" s="46" t="str">
        <f t="shared" si="1141"/>
        <v xml:space="preserve"> </v>
      </c>
      <c r="BH223" s="45"/>
      <c r="BI223" s="46">
        <f t="shared" si="1142"/>
        <v>0</v>
      </c>
      <c r="BJ223" s="46" t="str">
        <f t="shared" si="1143"/>
        <v/>
      </c>
      <c r="BK223" s="46" t="str">
        <f t="shared" si="1144"/>
        <v/>
      </c>
      <c r="BL223" s="46" t="str">
        <f t="shared" si="1145"/>
        <v/>
      </c>
      <c r="BM223" s="46" t="str">
        <f t="shared" si="1146"/>
        <v/>
      </c>
      <c r="BN223" s="46" t="str">
        <f t="shared" si="1147"/>
        <v>zero euro</v>
      </c>
      <c r="BO223" s="45"/>
      <c r="BP223" s="46" t="str">
        <f t="shared" si="1148"/>
        <v/>
      </c>
      <c r="BQ223" s="45"/>
      <c r="BR223" s="46" t="str">
        <f t="shared" si="1149"/>
        <v/>
      </c>
      <c r="BS223" s="46" t="str">
        <f t="shared" si="1150"/>
        <v/>
      </c>
      <c r="BT223" s="46" t="str">
        <f t="shared" si="1151"/>
        <v xml:space="preserve"> </v>
      </c>
      <c r="BU223" s="45"/>
      <c r="BV223" s="46">
        <f t="shared" si="1152"/>
        <v>0</v>
      </c>
      <c r="BW223" s="46" t="str">
        <f>IF(OR(VALUE(U223)=0,BV223="",VALUE(U223)&gt;5,AND(VALUE(BV223)&gt;5,VALUE(BV223)&lt;16),AND(VALUE(BV223)&gt;65,VALUE(BV223)&lt;76),AND(VALUE(BV223)&gt;85,VALUE(BV223)&lt;96)),"",CONCATENATE(IF(VALUE(U223)=1,"un",IF(VALUE(U223)=2,"deux",IF(VALUE(U223)=3,"trois",IF(VALUE(U223)=4,"quatre",IF(VALUE(U223)=5,"cinq")))))," centime"))</f>
        <v/>
      </c>
      <c r="BX223" s="46" t="str">
        <f>IF(OR(BV223="",VALUE(U223)&lt;6,AND(VALUE(BV223)&gt;10,VALUE(BV223)&lt;17),BV223=76,BV223=96),"",CONCATENATE(IF(VALUE(U223)=6,"six",IF(VALUE(U223)=7,"sept",IF(VALUE(U223)=8,"huit",IF(VALUE(U223)=9,"neuf",IF(VALUE(BV223)=10,"dix")))))," centime"))</f>
        <v/>
      </c>
      <c r="BY223" s="46" t="str">
        <f>IF(OR(BV223="",VALUE(BV223)&lt;11,AND(VALUE(BV223)&gt;15,VALUE(BV223)&lt;71),AND(VALUE(BV223)&gt;75,VALUE(BV223)&lt;91),VALUE(BV223)&gt;95),"",CONCATENATE(IF(OR(VALUE(BV223)=91,VALUE(BV223)=71,VALUE(BV223)=11),"onze",IF(OR(VALUE(BV223)=92,VALUE(BV223)=72,VALUE(BV223)=12),"douze",IF(OR(VALUE(BV223)=93,VALUE(BV223)=73,VALUE(BV223)=13),"treize",IF(OR(BV223=94,BV223=74,BV223=14),"quatorze",IF(OR(BV223=95,BV223=75,BV223=15),"quinze")))))," centime"))</f>
        <v/>
      </c>
      <c r="BZ223" s="46" t="str">
        <f>IF(OR(BV223=16,BV223=76,BV223=96),"seize centime","")</f>
        <v/>
      </c>
      <c r="CA223" s="46" t="str">
        <f>CONCATENATE(" ",BW223,BX223,BY223,BZ223,IF(AND(VALUE(RIGHT(I223,2))&lt;&gt;0,VALUE(RIGHT(I223,1))=0),"centime",""),IF(VALUE(CONCATENATE(T223,U223))&gt;1,"s",""))</f>
        <v xml:space="preserve"> </v>
      </c>
      <c r="CB223" s="45"/>
      <c r="CC223" s="19" t="str">
        <f t="shared" si="1153"/>
        <v xml:space="preserve">       zero euro  </v>
      </c>
      <c r="CD223" s="47" t="e">
        <f>#REF!*H223</f>
        <v>#REF!</v>
      </c>
    </row>
    <row r="224" spans="1:82" ht="15" customHeight="1" x14ac:dyDescent="0.2">
      <c r="A224" s="23" t="s">
        <v>337</v>
      </c>
      <c r="B224" s="29">
        <v>2</v>
      </c>
      <c r="C224" s="29">
        <v>5</v>
      </c>
      <c r="D224" s="29"/>
      <c r="E224" s="30" t="str">
        <f>IF(G224="","",MAX(E$9:E223)+1)</f>
        <v/>
      </c>
      <c r="F224" s="31" t="s">
        <v>176</v>
      </c>
      <c r="G224" s="32"/>
      <c r="H224" s="52"/>
      <c r="I224" s="64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9"/>
      <c r="W224" s="69"/>
      <c r="X224" s="69"/>
      <c r="Y224" s="69"/>
      <c r="Z224" s="69"/>
      <c r="AA224" s="69"/>
      <c r="AB224" s="69"/>
      <c r="AC224" s="69"/>
      <c r="AD224" s="69"/>
      <c r="AE224" s="69"/>
      <c r="AF224" s="69"/>
      <c r="AG224" s="69"/>
      <c r="AH224" s="69"/>
      <c r="AI224" s="69"/>
      <c r="AJ224" s="69"/>
      <c r="AK224" s="69"/>
      <c r="AL224" s="69"/>
      <c r="AM224" s="69"/>
      <c r="AN224" s="69"/>
      <c r="AO224" s="69"/>
      <c r="AP224" s="69"/>
      <c r="AQ224" s="69"/>
      <c r="AR224" s="69"/>
      <c r="AS224" s="69"/>
      <c r="AT224" s="69"/>
      <c r="AU224" s="69"/>
      <c r="AV224" s="69"/>
      <c r="AW224" s="69"/>
      <c r="AX224" s="69"/>
      <c r="AY224" s="69"/>
      <c r="AZ224" s="69"/>
      <c r="BA224" s="69"/>
      <c r="BB224" s="69"/>
      <c r="BC224" s="69"/>
      <c r="BD224" s="69"/>
      <c r="BE224" s="69"/>
      <c r="BF224" s="69"/>
      <c r="BG224" s="69"/>
      <c r="BH224" s="69"/>
      <c r="BI224" s="69"/>
      <c r="BJ224" s="69"/>
      <c r="BK224" s="69"/>
      <c r="BL224" s="69"/>
      <c r="BM224" s="69"/>
      <c r="BN224" s="69"/>
      <c r="BO224" s="69"/>
      <c r="BP224" s="69"/>
      <c r="BQ224" s="69"/>
      <c r="BR224" s="69"/>
      <c r="BS224" s="69"/>
      <c r="BT224" s="69"/>
      <c r="BU224" s="69"/>
      <c r="BV224" s="69"/>
      <c r="BW224" s="69"/>
      <c r="BX224" s="69"/>
      <c r="BY224" s="69"/>
      <c r="BZ224" s="69"/>
      <c r="CA224" s="69"/>
      <c r="CB224" s="69"/>
      <c r="CC224" s="52"/>
      <c r="CD224" s="52"/>
    </row>
    <row r="225" spans="1:82" ht="15" customHeight="1" x14ac:dyDescent="0.2">
      <c r="A225" s="23" t="s">
        <v>337</v>
      </c>
      <c r="B225" s="70">
        <v>2</v>
      </c>
      <c r="C225" s="70">
        <v>5</v>
      </c>
      <c r="D225" s="56">
        <v>1</v>
      </c>
      <c r="E225" s="57" t="str">
        <f>IF(G225="","",MAX(E$9:E224)+1)</f>
        <v/>
      </c>
      <c r="F225" s="58" t="s">
        <v>167</v>
      </c>
      <c r="G225" s="59"/>
      <c r="H225" s="38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6"/>
      <c r="W225" s="46"/>
      <c r="X225" s="46"/>
      <c r="Y225" s="46"/>
      <c r="Z225" s="46"/>
      <c r="AA225" s="46"/>
      <c r="AB225" s="46"/>
      <c r="AC225" s="46"/>
      <c r="AD225" s="46"/>
      <c r="AE225" s="46"/>
      <c r="AF225" s="46"/>
      <c r="AG225" s="46"/>
      <c r="AH225" s="46"/>
      <c r="AI225" s="46"/>
      <c r="AJ225" s="46"/>
      <c r="AK225" s="46"/>
      <c r="AL225" s="46"/>
      <c r="AM225" s="46"/>
      <c r="AN225" s="46"/>
      <c r="AO225" s="46"/>
      <c r="AP225" s="46"/>
      <c r="AQ225" s="46"/>
      <c r="AR225" s="46"/>
      <c r="AS225" s="46"/>
      <c r="AT225" s="46"/>
      <c r="AU225" s="46"/>
      <c r="AV225" s="46"/>
      <c r="AW225" s="46"/>
      <c r="AX225" s="46"/>
      <c r="AY225" s="46"/>
      <c r="AZ225" s="46"/>
      <c r="BA225" s="46"/>
      <c r="BB225" s="46"/>
      <c r="BC225" s="46"/>
      <c r="BD225" s="46"/>
      <c r="BE225" s="46"/>
      <c r="BF225" s="46"/>
      <c r="BG225" s="46"/>
      <c r="BH225" s="46"/>
      <c r="BI225" s="46"/>
      <c r="BJ225" s="46"/>
      <c r="BK225" s="46"/>
      <c r="BL225" s="46"/>
      <c r="BM225" s="46"/>
      <c r="BN225" s="46"/>
      <c r="BO225" s="46"/>
      <c r="BP225" s="46"/>
      <c r="BQ225" s="46"/>
      <c r="BR225" s="46"/>
      <c r="BS225" s="46"/>
      <c r="BT225" s="46"/>
      <c r="BU225" s="46"/>
      <c r="BV225" s="46"/>
      <c r="BW225" s="46"/>
      <c r="BX225" s="46"/>
      <c r="BY225" s="46"/>
      <c r="BZ225" s="46"/>
      <c r="CA225" s="46"/>
      <c r="CB225" s="46"/>
      <c r="CC225" s="59"/>
      <c r="CD225" s="59"/>
    </row>
    <row r="226" spans="1:82" ht="22.5" x14ac:dyDescent="0.2">
      <c r="A226" s="23" t="s">
        <v>337</v>
      </c>
      <c r="B226" s="72">
        <v>2</v>
      </c>
      <c r="C226" s="60">
        <v>5</v>
      </c>
      <c r="D226" s="60">
        <f t="shared" ref="D226:D234" si="1208">$D$225</f>
        <v>1</v>
      </c>
      <c r="E226" s="49">
        <f>IF(G226="","",MAX(E$9:E225)+1)</f>
        <v>169</v>
      </c>
      <c r="F226" s="76" t="s">
        <v>168</v>
      </c>
      <c r="G226" s="62" t="s">
        <v>28</v>
      </c>
      <c r="H226" s="43">
        <v>0</v>
      </c>
      <c r="I226" s="44" t="str">
        <f t="shared" ref="I226:I234" si="1209">IF(H226=INT(H226),CONCATENATE(" ",H226,",00"),IF(INT(H226*10)=H226*10,CONCATENATE(" ",H226,"0"),CONCATENATE(" ",H226)))</f>
        <v xml:space="preserve"> 0,00</v>
      </c>
      <c r="J226" s="44" t="str">
        <f t="shared" ref="J226:J234" si="1210">IF(H226&gt;=100000000,MID(RIGHT(I226,12),1,1),"0")</f>
        <v>0</v>
      </c>
      <c r="K226" s="44" t="str">
        <f t="shared" ref="K226:K234" si="1211">IF(H226&gt;=10000000,MID(RIGHT(I226,11),1,1),"0")</f>
        <v>0</v>
      </c>
      <c r="L226" s="44" t="str">
        <f t="shared" ref="L226:L234" si="1212">IF(H226&gt;=1000000,MID(RIGHT(I226,10),1,1),"0")</f>
        <v>0</v>
      </c>
      <c r="M226" s="44" t="str">
        <f t="shared" ref="M226:M234" si="1213">IF(H226&gt;=100000,MID(RIGHT(I226,9),1,1),"0")</f>
        <v>0</v>
      </c>
      <c r="N226" s="44" t="str">
        <f t="shared" ref="N226:N234" si="1214">IF(H226&gt;=10000,MID(RIGHT(I226,8),1,1),"0")</f>
        <v>0</v>
      </c>
      <c r="O226" s="44" t="str">
        <f t="shared" ref="O226:O234" si="1215">IF(H226&gt;=1000,MID(RIGHT(I226,7),1,1),"0")</f>
        <v>0</v>
      </c>
      <c r="P226" s="44" t="str">
        <f t="shared" ref="P226:P234" si="1216">IF(H226&gt;=100,MID(RIGHT(I226,6),1,1),"0")</f>
        <v>0</v>
      </c>
      <c r="Q226" s="44" t="str">
        <f t="shared" ref="Q226:Q234" si="1217">IF(H226&gt;=10,MID(RIGHT(I226,5),1,1),"0")</f>
        <v>0</v>
      </c>
      <c r="R226" s="44" t="str">
        <f t="shared" ref="R226:R234" si="1218">IF(H226&gt;=0,MID(RIGHT(I226,4),1,1),"0")</f>
        <v>0</v>
      </c>
      <c r="S226" s="44" t="s">
        <v>12</v>
      </c>
      <c r="T226" s="44" t="str">
        <f t="shared" ref="T226:T234" si="1219">IF(INT(H226)&lt;&gt;H226,MID(RIGHT(I226,2),1,1),"0")</f>
        <v>0</v>
      </c>
      <c r="U226" s="44" t="str">
        <f t="shared" ref="U226:U234" si="1220">IF(INT(H226*10)&lt;&gt;H226*10,RIGHT(I226,1),"0")</f>
        <v>0</v>
      </c>
      <c r="V226" s="45"/>
      <c r="W226" s="46" t="str">
        <f t="shared" ref="W226:W234" si="1221">IF(OR(VALUE(J226)=0,VALUE(J226)&gt;5),"",CONCATENATE(IF(VALUE(J226)=1,"",IF(VALUE(J226)=2,"deux ",IF(VALUE(J226)=3,"trois ",IF(VALUE(J226)=4,"quatre ",IF(VALUE(J226)=5,"cinq "))))),"cent"))</f>
        <v/>
      </c>
      <c r="X226" s="46" t="str">
        <f t="shared" ref="X226:X234" si="1222">IF(OR(J226="",VALUE(J226)&lt;6),"",CONCATENATE(IF(VALUE(J226)=6,"six ",IF(VALUE(J226)=7,"sept ",IF(VALUE(J226)=8,"huit ",IF(VALUE(J226)=9,"neuf ")))),"cent"))</f>
        <v/>
      </c>
      <c r="Y226" s="46" t="str">
        <f t="shared" ref="Y226:Y234" si="1223">CONCATENATE(W226,X226)</f>
        <v/>
      </c>
      <c r="Z226" s="45"/>
      <c r="AA226" s="46" t="str">
        <f t="shared" ref="AA226:AA234" si="1224">IF(OR(K226="",VALUE(K226)=0,VALUE(K226)&gt;5,AND(VALUE(AE226)&gt;10,VALUE(AE226)&lt;17)),"",IF(OR(VALUE(AE226)=10,AND(VALUE(AE226)&gt;16,VALUE(AE226)&lt;20)),"dix",IF(VALUE(K226)=2,"vingt",IF(VALUE(K226)=3,"trente",IF(VALUE(K226)=4,"quarante",IF(VALUE(K226)=5,"cinquante"))))))</f>
        <v/>
      </c>
      <c r="AB226" s="46" t="str">
        <f t="shared" ref="AB226:AB234" si="1225">IF(OR(K226="",VALUE(K226)&lt;6),"",IF(AND(VALUE(K226)=7,OR(VALUE(L226)=0,AE226&gt;76)),"soixante dix",IF(OR(VALUE(K226)=6,VALUE(K226)=7),"soixante",IF(AND(VALUE(K226)=9,OR(VALUE(L226)=0,VALUE(AE226)&gt;96)),"quatre vingt dix",IF(OR(VALUE(K226)=8,VALUE(K226)=9),"quatre vingt")))))</f>
        <v/>
      </c>
      <c r="AC226" s="46" t="str">
        <f t="shared" ref="AC226:AC234" si="1226">CONCATENATE(" ",AA226,AB226,IF(OR(VALUE(L226)&lt;&gt;1,VALUE(K226)=0,VALUE(K226)=1,VALUE(K226)=8,VALUE(K226)=9),""," et"))</f>
        <v xml:space="preserve"> </v>
      </c>
      <c r="AD226" s="45"/>
      <c r="AE226" s="46">
        <f t="shared" ref="AE226:AE234" si="1227">VALUE(CONCATENATE(K226,L226))</f>
        <v>0</v>
      </c>
      <c r="AF226" s="46" t="str">
        <f t="shared" ref="AF226:AF234" si="1228">IF(OR(VALUE(L226)=0,AE226="",VALUE(L226)&gt;5,AND(VALUE(AE226)&gt;5,VALUE(AE226)&lt;16),AND(VALUE(AE226)&gt;65,VALUE(AE226)&lt;76),AND(VALUE(AE226)&gt;85,VALUE(AE226)&lt;96)),"",CONCATENATE(IF(VALUE(L226)=1,"un",IF(VALUE(L226)=2,"deux",IF(VALUE(L226)=3,"trois",IF(VALUE(L226)=4,"quatre",IF(VALUE(L226)=5,"cinq")))))," million"))</f>
        <v/>
      </c>
      <c r="AG226" s="46" t="str">
        <f t="shared" ref="AG226:AG234" si="1229">IF(OR(AE226="",VALUE(L226)&lt;6,AND(VALUE(AE226)&gt;10,VALUE(AE226)&lt;17),AE226=76,AE226=96),"",CONCATENATE(IF(VALUE(L226)=6,"six",IF(VALUE(L226)=7,"sept",IF(VALUE(L226)=8,"huit",IF(VALUE(L226)=9,"neuf",IF(VALUE(AE226)=10,"dix")))))," million"))</f>
        <v/>
      </c>
      <c r="AH226" s="46" t="str">
        <f t="shared" ref="AH226:AH234" si="1230">IF(OR(AE226="",VALUE(AE226)&lt;11,AND(VALUE(AE226)&gt;15,VALUE(AE226)&lt;71),AND(VALUE(AE226)&gt;75,VALUE(AE226)&lt;91),VALUE(AE226)&gt;95),"",CONCATENATE(IF(OR(VALUE(AE226)=91,VALUE(AE226)=71,VALUE(AE226)=11),"onze",IF(OR(VALUE(AE226)=92,VALUE(AE226)=72,VALUE(AE226)=12),"douze",IF(OR(VALUE(AE226)=93,VALUE(AE226)=73,VALUE(AE226)=13),"treize",IF(OR(AE226=94,AE226=74,AE226=14),"quatorze",IF(OR(AE226=95,AE226=75,AE226=15),"quinze")))))," million"))</f>
        <v/>
      </c>
      <c r="AI226" s="46" t="str">
        <f t="shared" ref="AI226:AI234" si="1231">IF(OR(AE226=16,AE226=76,AE226=96),"seize million","")</f>
        <v/>
      </c>
      <c r="AJ226" s="46" t="str">
        <f t="shared" ref="AJ226:AJ234" si="1232">CONCATENATE(" ",AF226,AG226,AH226,AI226,IF(VALUE(CONCATENATE(J226,K226,L226))=0,"",IF(VALUE(L226)=0,"million","")),IF(AND(VALUE(CONCATENATE(J226,K226,L226))&gt;1,VALUE(CONCATENATE(M226,N226,O226,P226,Q226,R226))=0),"s",""))</f>
        <v xml:space="preserve"> </v>
      </c>
      <c r="AK226" s="45"/>
      <c r="AL226" s="46" t="str">
        <f t="shared" ref="AL226:AL234" si="1233">IF(OR(VALUE(M226)=0,VALUE(M226)&gt;5),"",CONCATENATE(IF(VALUE(M226)=1,"",IF(VALUE(M226)=2,"deux ",IF(VALUE(M226)=3,"trois ",IF(VALUE(M226)=4,"quatre ",IF(VALUE(M226)=5,"cinq "))))),"cent"))</f>
        <v/>
      </c>
      <c r="AM226" s="46" t="str">
        <f t="shared" ref="AM226:AM234" si="1234">IF(OR(M226="",VALUE(M226)&lt;6),"",CONCATENATE(IF(VALUE(M226)=6,"six ",IF(VALUE(M226)=7,"sept ",IF(VALUE(M226)=8,"huit ",IF(VALUE(M226)=9,"neuf ")))),"cent"))</f>
        <v/>
      </c>
      <c r="AN226" s="46" t="str">
        <f t="shared" ref="AN226:AN234" si="1235">CONCATENATE(" ",AL226,AM226)</f>
        <v xml:space="preserve"> </v>
      </c>
      <c r="AO226" s="45"/>
      <c r="AP226" s="46" t="str">
        <f t="shared" ref="AP226:AP234" si="1236">IF(OR(N226="",VALUE(N226)=0,VALUE(N226)&gt;5,AND(VALUE(AT226)&gt;10,VALUE(AT226)&lt;17)),"",IF(OR(VALUE(AT226)=10,AND(VALUE(AT226)&gt;16,VALUE(AT226)&lt;20)),"dix",IF(VALUE(N226)=2,"vingt",IF(VALUE(N226)=3,"trente",IF(VALUE(N226)=4,"quarante",IF(VALUE(N226)=5,"cinquante"))))))</f>
        <v/>
      </c>
      <c r="AQ226" s="46" t="str">
        <f t="shared" ref="AQ226:AQ234" si="1237">IF(OR(N226="",VALUE(N226)&lt;6),"",IF(AND(VALUE(N226)=7,OR(VALUE(O226)=0,AT226&gt;76)),"soixante dix",IF(OR(VALUE(N226)=6,VALUE(N226)=7),"soixante",IF(AND(VALUE(N226)=9,OR(VALUE(O226)=0,VALUE(AT226)&gt;96)),"quatre vingt dix",IF(OR(VALUE(N226)=8,VALUE(N226)=9),"quatre vingt")))))</f>
        <v/>
      </c>
      <c r="AR226" s="46" t="str">
        <f t="shared" ref="AR226:AR234" si="1238">CONCATENATE(" ",AP226,AQ226,IF(OR(VALUE(O226)&lt;&gt;1,VALUE(N226)=0,VALUE(N226)=1,VALUE(N226)=8,VALUE(N226)=9),""," et"))</f>
        <v xml:space="preserve"> </v>
      </c>
      <c r="AS226" s="45"/>
      <c r="AT226" s="46">
        <f t="shared" ref="AT226:AT234" si="1239">VALUE(CONCATENATE(N226,O226))</f>
        <v>0</v>
      </c>
      <c r="AU226" s="46" t="str">
        <f t="shared" ref="AU226:AU234" si="1240">IF(OR(VALUE(O226)=0,AT226="",VALUE(O226)&gt;5,AND(VALUE(AT226)&gt;5,VALUE(AT226)&lt;16),AND(VALUE(AT226)&gt;65,VALUE(AT226)&lt;76),AND(VALUE(AT226)&gt;85,VALUE(AT226)&lt;96)),"",CONCATENATE(IF(VALUE(O226)=1,"un",IF(VALUE(O226)=2,"deux",IF(VALUE(O226)=3,"trois",IF(VALUE(O226)=4,"quatre",IF(VALUE(O226)=5,"cinq")))))," mille"))</f>
        <v/>
      </c>
      <c r="AV226" s="46" t="str">
        <f t="shared" ref="AV226:AV234" si="1241">IF(OR(AT226="",VALUE(O226)&lt;6,AND(VALUE(AT226)&gt;10,VALUE(AT226)&lt;17),AT226=76,AT226=96),"",CONCATENATE(IF(VALUE(O226)=6,"six",IF(VALUE(O226)=7,"sept",IF(VALUE(O226)=8,"huit",IF(VALUE(O226)=9,"neuf",IF(VALUE(AT226)=10,"dix")))))," mille"))</f>
        <v/>
      </c>
      <c r="AW226" s="46" t="str">
        <f t="shared" ref="AW226:AW234" si="1242">IF(OR(AT226="",VALUE(AT226)&lt;11,AND(VALUE(AT226)&gt;15,VALUE(AT226)&lt;71),AND(VALUE(AT226)&gt;75,VALUE(AT226)&lt;91),VALUE(AT226)&gt;95),"",CONCATENATE(IF(OR(VALUE(AT226)=91,VALUE(AT226)=71,VALUE(AT226)=11),"onze",IF(OR(VALUE(AT226)=92,VALUE(AT226)=72,VALUE(AT226)=12),"douze",IF(OR(VALUE(AT226)=93,VALUE(AT226)=73,VALUE(AT226)=13),"treize",IF(OR(AT226=94,AT226=74,AT226=14),"quatorze",IF(OR(AT226=95,AT226=75,AT226=15),"quinze")))))," mille"))</f>
        <v/>
      </c>
      <c r="AX226" s="46" t="str">
        <f t="shared" ref="AX226:AX234" si="1243">IF(OR(AT226=16,AT226=76,AT226=96),"seize mille","")</f>
        <v/>
      </c>
      <c r="AY226" s="46" t="str">
        <f t="shared" ref="AY226:AY234" si="1244">IF(AND(AU226="un mille",H226&lt;10000)," mille",CONCATENATE(" ",AU226,AV226,AW226,AX226,IF(VALUE(CONCATENATE(M226,N226,O226))=0,"",IF(VALUE(O226)=0," mille","")),IF(AND(VALUE(CONCATENATE(M226,N226,O226))&gt;1,VALUE(CONCATENATE(P226,Q226,R226))=0),"s","")))</f>
        <v xml:space="preserve"> </v>
      </c>
      <c r="AZ226" s="45"/>
      <c r="BA226" s="46" t="str">
        <f t="shared" ref="BA226:BA234" si="1245">IF(OR(VALUE(P226)=0,VALUE(P226)&gt;5),"",CONCATENATE(IF(VALUE(P226)=1,"",IF(VALUE(P226)=2,"deux ",IF(VALUE(P226)=3,"trois ",IF(VALUE(P226)=4,"quatre ",IF(VALUE(P226)=5,"cinq "))))),"cent"))</f>
        <v/>
      </c>
      <c r="BB226" s="46" t="str">
        <f t="shared" ref="BB226:BB234" si="1246">IF(OR(P226="",VALUE(P226)&lt;6),"",CONCATENATE(IF(VALUE(P226)=6,"six ",IF(VALUE(P226)=7,"sept ",IF(VALUE(P226)=8,"huit ",IF(VALUE(P226)=9,"neuf ")))),"cent"))</f>
        <v/>
      </c>
      <c r="BC226" s="46" t="str">
        <f t="shared" ref="BC226:BC234" si="1247">CONCATENATE(" ",BA226,BB226)</f>
        <v xml:space="preserve"> </v>
      </c>
      <c r="BD226" s="45"/>
      <c r="BE226" s="46" t="str">
        <f t="shared" ref="BE226:BE234" si="1248">IF(OR(Q226="",VALUE(Q226)=0,VALUE(Q226)&gt;5,AND(VALUE(BI226)&gt;10,VALUE(BI226)&lt;17)),"",IF(OR(VALUE(BI226)=10,AND(VALUE(BI226)&gt;16,VALUE(BI226)&lt;20)),"dix",IF(VALUE(Q226)=2,"vingt",IF(VALUE(Q226)=3,"trente",IF(VALUE(Q226)=4,"quarante",IF(VALUE(Q226)=5,"cinquante"))))))</f>
        <v/>
      </c>
      <c r="BF226" s="46" t="str">
        <f t="shared" ref="BF226:BF234" si="1249">IF(OR(Q226="",VALUE(Q226)&lt;6),"",IF(AND(VALUE(Q226)=7,OR(VALUE(R226)=0,BI226&gt;76)),"soixante dix",IF(OR(VALUE(Q226)=6,VALUE(Q226)=7),"soixante",IF(AND(VALUE(Q226)=9,OR(VALUE(R226)=0,VALUE(BI226)&gt;96)),"quatre vingt dix",IF(OR(VALUE(Q226)=8,VALUE(Q226)=9),"quatre vingt")))))</f>
        <v/>
      </c>
      <c r="BG226" s="46" t="str">
        <f t="shared" ref="BG226:BG234" si="1250">CONCATENATE(" ",BE226,BF226,IF(OR(VALUE(R226)&lt;&gt;1,VALUE(Q226)=0,VALUE(Q226)=1,VALUE(Q226)=8,VALUE(Q226)=9),""," et"))</f>
        <v xml:space="preserve"> </v>
      </c>
      <c r="BH226" s="45"/>
      <c r="BI226" s="46">
        <f t="shared" ref="BI226:BI234" si="1251">VALUE(CONCATENATE(Q226,R226))</f>
        <v>0</v>
      </c>
      <c r="BJ226" s="46" t="str">
        <f t="shared" ref="BJ226:BJ234" si="1252">IF(OR(VALUE(R226)=0,BI226="",VALUE(R226)&gt;5,AND(VALUE(BI226)&gt;5,VALUE(BI226)&lt;16),AND(VALUE(BI226)&gt;65,VALUE(BI226)&lt;76),AND(VALUE(BI226)&gt;85,VALUE(BI226)&lt;96)),"",CONCATENATE(IF(VALUE(R226)=1,"un",IF(VALUE(R226)=2,"deux",IF(VALUE(R226)=3,"trois",IF(VALUE(R226)=4,"quatre",IF(VALUE(R226)=5,"cinq")))))," euro"))</f>
        <v/>
      </c>
      <c r="BK226" s="46" t="str">
        <f t="shared" ref="BK226:BK234" si="1253">IF(OR(BI226="",VALUE(R226)&lt;6,AND(VALUE(BI226)&gt;10,VALUE(BI226)&lt;17),BI226=76,BI226=96),"",CONCATENATE(IF(VALUE(R226)=6,"six",IF(VALUE(R226)=7,"sept",IF(VALUE(R226)=8,"huit",IF(VALUE(R226)=9,"neuf",IF(VALUE(BI226)=10,"dix")))))," euro"))</f>
        <v/>
      </c>
      <c r="BL226" s="46" t="str">
        <f t="shared" ref="BL226:BL234" si="1254">IF(OR(BI226="",VALUE(BI226)&lt;11,AND(VALUE(BI226)&gt;15,VALUE(BI226)&lt;71),AND(VALUE(BI226)&gt;75,VALUE(BI226)&lt;91),VALUE(BI226)&gt;95),"",CONCATENATE(IF(OR(VALUE(BI226)=91,VALUE(BI226)=71,VALUE(BI226)=11),"onze",IF(OR(VALUE(BI226)=92,VALUE(BI226)=72,VALUE(BI226)=12),"douze",IF(OR(VALUE(BI226)=93,VALUE(BI226)=73,VALUE(BI226)=13),"treize",IF(OR(BI226=94,BI226=74,BI226=14),"quatorze",IF(OR(BI226=95,BI226=75,BI226=15),"quinze")))))," euro"))</f>
        <v/>
      </c>
      <c r="BM226" s="46" t="str">
        <f t="shared" ref="BM226:BM234" si="1255">IF(OR(BI226=16,BI226=76,BI226=96),"seize euro","")</f>
        <v/>
      </c>
      <c r="BN226" s="46" t="str">
        <f t="shared" ref="BN226:BN234" si="1256">IF(VALUE(CONCATENATE(J226,K226,L226,M226,N226,O226,P226,Q226,R226))=0,"zero euro",CONCATENATE(" ",BJ226,BK226,BL226,BM226,IF(VALUE(CONCATENATE(M226,N226,O226,P226,Q226,R226))=0," d'",""),IF(OR(VALUE(R226)=0,VALUE(CONCATENATE(P226,Q226,R226))=0)," euro",""),IF(VALUE(CONCATENATE(J226,K226,L226,M226,N226,O226,P226,Q226,R226))&gt;1,"s","")))</f>
        <v>zero euro</v>
      </c>
      <c r="BO226" s="45"/>
      <c r="BP226" s="46" t="str">
        <f t="shared" ref="BP226:BP234" si="1257">IF(VALUE(CONCATENATE(T226,U226))=0,""," virgule")</f>
        <v/>
      </c>
      <c r="BQ226" s="45"/>
      <c r="BR226" s="46" t="str">
        <f t="shared" ref="BR226:BR234" si="1258">IF(OR(T226="",VALUE(T226)=0,VALUE(T226)&gt;5,AND(VALUE(BV226)&gt;10,VALUE(BV226)&lt;17)),"",IF(OR(VALUE(BV226)=10,AND(VALUE(BV226)&gt;16,VALUE(BV226)&lt;20)),"dix",IF(VALUE(T226)=2,"vingt",IF(VALUE(T226)=3,"trente",IF(VALUE(T226)=4,"quarante",IF(VALUE(T226)=5,"cinquante"))))))</f>
        <v/>
      </c>
      <c r="BS226" s="46" t="str">
        <f t="shared" ref="BS226:BS234" si="1259">IF(OR(T226="",VALUE(T226)&lt;6),"",IF(AND(VALUE(T226)=7,OR(VALUE(U226)=0,BV226&gt;76)),"soixante dix",IF(OR(VALUE(T226)=6,VALUE(T226)=7),"soixante",IF(AND(VALUE(T226)=9,OR(VALUE(U226)=0,VALUE(BV226)&gt;96)),"quatre vingt dix",IF(OR(VALUE(T226)=8,VALUE(T226)=9),"quatre vingt")))))</f>
        <v/>
      </c>
      <c r="BT226" s="46" t="str">
        <f t="shared" ref="BT226:BT234" si="1260">CONCATENATE(" ",BR226,BS226,IF(OR(VALUE(U226)&lt;&gt;1,VALUE(T226)=0,VALUE(T226)=1,VALUE(T226)=8,VALUE(T226)=9),""," et"))</f>
        <v xml:space="preserve"> </v>
      </c>
      <c r="BU226" s="45"/>
      <c r="BV226" s="46">
        <f t="shared" ref="BV226:BV234" si="1261">VALUE(CONCATENATE(T226,U226))</f>
        <v>0</v>
      </c>
      <c r="BW226" s="46" t="str">
        <f t="shared" ref="BW226:BW234" si="1262">IF(OR(VALUE(U226)=0,BV226="",VALUE(U226)&gt;5,AND(VALUE(BV226)&gt;5,VALUE(BV226)&lt;16),AND(VALUE(BV226)&gt;65,VALUE(BV226)&lt;76),AND(VALUE(BV226)&gt;85,VALUE(BV226)&lt;96)),"",CONCATENATE(IF(VALUE(U226)=1,"un",IF(VALUE(U226)=2,"deux",IF(VALUE(U226)=3,"trois",IF(VALUE(U226)=4,"quatre",IF(VALUE(U226)=5,"cinq")))))," centime"))</f>
        <v/>
      </c>
      <c r="BX226" s="46" t="str">
        <f t="shared" ref="BX226:BX234" si="1263">IF(OR(BV226="",VALUE(U226)&lt;6,AND(VALUE(BV226)&gt;10,VALUE(BV226)&lt;17),BV226=76,BV226=96),"",CONCATENATE(IF(VALUE(U226)=6,"six",IF(VALUE(U226)=7,"sept",IF(VALUE(U226)=8,"huit",IF(VALUE(U226)=9,"neuf",IF(VALUE(BV226)=10,"dix")))))," centime"))</f>
        <v/>
      </c>
      <c r="BY226" s="46" t="str">
        <f t="shared" ref="BY226:BY234" si="1264">IF(OR(BV226="",VALUE(BV226)&lt;11,AND(VALUE(BV226)&gt;15,VALUE(BV226)&lt;71),AND(VALUE(BV226)&gt;75,VALUE(BV226)&lt;91),VALUE(BV226)&gt;95),"",CONCATENATE(IF(OR(VALUE(BV226)=91,VALUE(BV226)=71,VALUE(BV226)=11),"onze",IF(OR(VALUE(BV226)=92,VALUE(BV226)=72,VALUE(BV226)=12),"douze",IF(OR(VALUE(BV226)=93,VALUE(BV226)=73,VALUE(BV226)=13),"treize",IF(OR(BV226=94,BV226=74,BV226=14),"quatorze",IF(OR(BV226=95,BV226=75,BV226=15),"quinze")))))," centime"))</f>
        <v/>
      </c>
      <c r="BZ226" s="46" t="str">
        <f t="shared" ref="BZ226:BZ234" si="1265">IF(OR(BV226=16,BV226=76,BV226=96),"seize centime","")</f>
        <v/>
      </c>
      <c r="CA226" s="46" t="str">
        <f t="shared" ref="CA226:CA234" si="1266">CONCATENATE(" ",BW226,BX226,BY226,BZ226,IF(AND(VALUE(RIGHT(I226,2))&lt;&gt;0,VALUE(RIGHT(I226,1))=0),"centime",""),IF(VALUE(CONCATENATE(T226,U226))&gt;1,"s",""))</f>
        <v xml:space="preserve"> </v>
      </c>
      <c r="CB226" s="45"/>
      <c r="CC226" s="19" t="str">
        <f t="shared" ref="CC226:CC234" si="1267">CONCATENATE(Y226,AC226,AJ226,AN226,AR226,AY226,BC226,BG226,BN226,BP226,BT226,CA226)</f>
        <v xml:space="preserve">       zero euro  </v>
      </c>
      <c r="CD226" s="47" t="e">
        <f>#REF!*H226</f>
        <v>#REF!</v>
      </c>
    </row>
    <row r="227" spans="1:82" ht="22.5" x14ac:dyDescent="0.2">
      <c r="A227" s="23" t="s">
        <v>337</v>
      </c>
      <c r="B227" s="72">
        <v>2</v>
      </c>
      <c r="C227" s="60">
        <v>5</v>
      </c>
      <c r="D227" s="60">
        <f t="shared" si="1208"/>
        <v>1</v>
      </c>
      <c r="E227" s="49">
        <f>IF(G227="","",MAX(E$9:E226)+1)</f>
        <v>170</v>
      </c>
      <c r="F227" s="76" t="s">
        <v>169</v>
      </c>
      <c r="G227" s="62" t="s">
        <v>28</v>
      </c>
      <c r="H227" s="43">
        <v>0</v>
      </c>
      <c r="I227" s="44" t="str">
        <f t="shared" si="1209"/>
        <v xml:space="preserve"> 0,00</v>
      </c>
      <c r="J227" s="44" t="str">
        <f t="shared" si="1210"/>
        <v>0</v>
      </c>
      <c r="K227" s="44" t="str">
        <f t="shared" si="1211"/>
        <v>0</v>
      </c>
      <c r="L227" s="44" t="str">
        <f t="shared" si="1212"/>
        <v>0</v>
      </c>
      <c r="M227" s="44" t="str">
        <f t="shared" si="1213"/>
        <v>0</v>
      </c>
      <c r="N227" s="44" t="str">
        <f t="shared" si="1214"/>
        <v>0</v>
      </c>
      <c r="O227" s="44" t="str">
        <f t="shared" si="1215"/>
        <v>0</v>
      </c>
      <c r="P227" s="44" t="str">
        <f t="shared" si="1216"/>
        <v>0</v>
      </c>
      <c r="Q227" s="44" t="str">
        <f t="shared" si="1217"/>
        <v>0</v>
      </c>
      <c r="R227" s="44" t="str">
        <f t="shared" si="1218"/>
        <v>0</v>
      </c>
      <c r="S227" s="44" t="s">
        <v>12</v>
      </c>
      <c r="T227" s="44" t="str">
        <f t="shared" si="1219"/>
        <v>0</v>
      </c>
      <c r="U227" s="44" t="str">
        <f t="shared" si="1220"/>
        <v>0</v>
      </c>
      <c r="V227" s="45"/>
      <c r="W227" s="46" t="str">
        <f t="shared" si="1221"/>
        <v/>
      </c>
      <c r="X227" s="46" t="str">
        <f t="shared" si="1222"/>
        <v/>
      </c>
      <c r="Y227" s="46" t="str">
        <f t="shared" si="1223"/>
        <v/>
      </c>
      <c r="Z227" s="45"/>
      <c r="AA227" s="46" t="str">
        <f t="shared" si="1224"/>
        <v/>
      </c>
      <c r="AB227" s="46" t="str">
        <f t="shared" si="1225"/>
        <v/>
      </c>
      <c r="AC227" s="46" t="str">
        <f t="shared" si="1226"/>
        <v xml:space="preserve"> </v>
      </c>
      <c r="AD227" s="45"/>
      <c r="AE227" s="46">
        <f t="shared" si="1227"/>
        <v>0</v>
      </c>
      <c r="AF227" s="46" t="str">
        <f t="shared" si="1228"/>
        <v/>
      </c>
      <c r="AG227" s="46" t="str">
        <f t="shared" si="1229"/>
        <v/>
      </c>
      <c r="AH227" s="46" t="str">
        <f t="shared" si="1230"/>
        <v/>
      </c>
      <c r="AI227" s="46" t="str">
        <f t="shared" si="1231"/>
        <v/>
      </c>
      <c r="AJ227" s="46" t="str">
        <f t="shared" si="1232"/>
        <v xml:space="preserve"> </v>
      </c>
      <c r="AK227" s="45"/>
      <c r="AL227" s="46" t="str">
        <f t="shared" si="1233"/>
        <v/>
      </c>
      <c r="AM227" s="46" t="str">
        <f t="shared" si="1234"/>
        <v/>
      </c>
      <c r="AN227" s="46" t="str">
        <f t="shared" si="1235"/>
        <v xml:space="preserve"> </v>
      </c>
      <c r="AO227" s="45"/>
      <c r="AP227" s="46" t="str">
        <f t="shared" si="1236"/>
        <v/>
      </c>
      <c r="AQ227" s="46" t="str">
        <f t="shared" si="1237"/>
        <v/>
      </c>
      <c r="AR227" s="46" t="str">
        <f t="shared" si="1238"/>
        <v xml:space="preserve"> </v>
      </c>
      <c r="AS227" s="45"/>
      <c r="AT227" s="46">
        <f t="shared" si="1239"/>
        <v>0</v>
      </c>
      <c r="AU227" s="46" t="str">
        <f t="shared" si="1240"/>
        <v/>
      </c>
      <c r="AV227" s="46" t="str">
        <f t="shared" si="1241"/>
        <v/>
      </c>
      <c r="AW227" s="46" t="str">
        <f t="shared" si="1242"/>
        <v/>
      </c>
      <c r="AX227" s="46" t="str">
        <f t="shared" si="1243"/>
        <v/>
      </c>
      <c r="AY227" s="46" t="str">
        <f t="shared" si="1244"/>
        <v xml:space="preserve"> </v>
      </c>
      <c r="AZ227" s="45"/>
      <c r="BA227" s="46" t="str">
        <f t="shared" si="1245"/>
        <v/>
      </c>
      <c r="BB227" s="46" t="str">
        <f t="shared" si="1246"/>
        <v/>
      </c>
      <c r="BC227" s="46" t="str">
        <f t="shared" si="1247"/>
        <v xml:space="preserve"> </v>
      </c>
      <c r="BD227" s="45"/>
      <c r="BE227" s="46" t="str">
        <f t="shared" si="1248"/>
        <v/>
      </c>
      <c r="BF227" s="46" t="str">
        <f t="shared" si="1249"/>
        <v/>
      </c>
      <c r="BG227" s="46" t="str">
        <f t="shared" si="1250"/>
        <v xml:space="preserve"> </v>
      </c>
      <c r="BH227" s="45"/>
      <c r="BI227" s="46">
        <f t="shared" si="1251"/>
        <v>0</v>
      </c>
      <c r="BJ227" s="46" t="str">
        <f t="shared" si="1252"/>
        <v/>
      </c>
      <c r="BK227" s="46" t="str">
        <f t="shared" si="1253"/>
        <v/>
      </c>
      <c r="BL227" s="46" t="str">
        <f t="shared" si="1254"/>
        <v/>
      </c>
      <c r="BM227" s="46" t="str">
        <f t="shared" si="1255"/>
        <v/>
      </c>
      <c r="BN227" s="46" t="str">
        <f t="shared" si="1256"/>
        <v>zero euro</v>
      </c>
      <c r="BO227" s="45"/>
      <c r="BP227" s="46" t="str">
        <f t="shared" si="1257"/>
        <v/>
      </c>
      <c r="BQ227" s="45"/>
      <c r="BR227" s="46" t="str">
        <f t="shared" si="1258"/>
        <v/>
      </c>
      <c r="BS227" s="46" t="str">
        <f t="shared" si="1259"/>
        <v/>
      </c>
      <c r="BT227" s="46" t="str">
        <f t="shared" si="1260"/>
        <v xml:space="preserve"> </v>
      </c>
      <c r="BU227" s="45"/>
      <c r="BV227" s="46">
        <f t="shared" si="1261"/>
        <v>0</v>
      </c>
      <c r="BW227" s="46" t="str">
        <f t="shared" si="1262"/>
        <v/>
      </c>
      <c r="BX227" s="46" t="str">
        <f t="shared" si="1263"/>
        <v/>
      </c>
      <c r="BY227" s="46" t="str">
        <f t="shared" si="1264"/>
        <v/>
      </c>
      <c r="BZ227" s="46" t="str">
        <f t="shared" si="1265"/>
        <v/>
      </c>
      <c r="CA227" s="46" t="str">
        <f t="shared" si="1266"/>
        <v xml:space="preserve"> </v>
      </c>
      <c r="CB227" s="45"/>
      <c r="CC227" s="19" t="str">
        <f t="shared" si="1267"/>
        <v xml:space="preserve">       zero euro  </v>
      </c>
      <c r="CD227" s="47" t="e">
        <f>#REF!*H227</f>
        <v>#REF!</v>
      </c>
    </row>
    <row r="228" spans="1:82" ht="22.5" x14ac:dyDescent="0.2">
      <c r="A228" s="23" t="s">
        <v>337</v>
      </c>
      <c r="B228" s="72">
        <v>2</v>
      </c>
      <c r="C228" s="60">
        <v>5</v>
      </c>
      <c r="D228" s="60">
        <f t="shared" si="1208"/>
        <v>1</v>
      </c>
      <c r="E228" s="49">
        <f>IF(G228="","",MAX(E$9:E227)+1)</f>
        <v>171</v>
      </c>
      <c r="F228" s="76" t="s">
        <v>168</v>
      </c>
      <c r="G228" s="62" t="s">
        <v>28</v>
      </c>
      <c r="H228" s="43">
        <v>0</v>
      </c>
      <c r="I228" s="44" t="str">
        <f t="shared" si="1209"/>
        <v xml:space="preserve"> 0,00</v>
      </c>
      <c r="J228" s="44" t="str">
        <f t="shared" si="1210"/>
        <v>0</v>
      </c>
      <c r="K228" s="44" t="str">
        <f t="shared" si="1211"/>
        <v>0</v>
      </c>
      <c r="L228" s="44" t="str">
        <f t="shared" si="1212"/>
        <v>0</v>
      </c>
      <c r="M228" s="44" t="str">
        <f t="shared" si="1213"/>
        <v>0</v>
      </c>
      <c r="N228" s="44" t="str">
        <f t="shared" si="1214"/>
        <v>0</v>
      </c>
      <c r="O228" s="44" t="str">
        <f t="shared" si="1215"/>
        <v>0</v>
      </c>
      <c r="P228" s="44" t="str">
        <f t="shared" si="1216"/>
        <v>0</v>
      </c>
      <c r="Q228" s="44" t="str">
        <f t="shared" si="1217"/>
        <v>0</v>
      </c>
      <c r="R228" s="44" t="str">
        <f t="shared" si="1218"/>
        <v>0</v>
      </c>
      <c r="S228" s="44" t="s">
        <v>12</v>
      </c>
      <c r="T228" s="44" t="str">
        <f t="shared" si="1219"/>
        <v>0</v>
      </c>
      <c r="U228" s="44" t="str">
        <f t="shared" si="1220"/>
        <v>0</v>
      </c>
      <c r="V228" s="45"/>
      <c r="W228" s="46" t="str">
        <f t="shared" si="1221"/>
        <v/>
      </c>
      <c r="X228" s="46" t="str">
        <f t="shared" si="1222"/>
        <v/>
      </c>
      <c r="Y228" s="46" t="str">
        <f t="shared" si="1223"/>
        <v/>
      </c>
      <c r="Z228" s="45"/>
      <c r="AA228" s="46" t="str">
        <f t="shared" si="1224"/>
        <v/>
      </c>
      <c r="AB228" s="46" t="str">
        <f t="shared" si="1225"/>
        <v/>
      </c>
      <c r="AC228" s="46" t="str">
        <f t="shared" si="1226"/>
        <v xml:space="preserve"> </v>
      </c>
      <c r="AD228" s="45"/>
      <c r="AE228" s="46">
        <f t="shared" si="1227"/>
        <v>0</v>
      </c>
      <c r="AF228" s="46" t="str">
        <f t="shared" si="1228"/>
        <v/>
      </c>
      <c r="AG228" s="46" t="str">
        <f t="shared" si="1229"/>
        <v/>
      </c>
      <c r="AH228" s="46" t="str">
        <f t="shared" si="1230"/>
        <v/>
      </c>
      <c r="AI228" s="46" t="str">
        <f t="shared" si="1231"/>
        <v/>
      </c>
      <c r="AJ228" s="46" t="str">
        <f t="shared" si="1232"/>
        <v xml:space="preserve"> </v>
      </c>
      <c r="AK228" s="45"/>
      <c r="AL228" s="46" t="str">
        <f t="shared" si="1233"/>
        <v/>
      </c>
      <c r="AM228" s="46" t="str">
        <f t="shared" si="1234"/>
        <v/>
      </c>
      <c r="AN228" s="46" t="str">
        <f t="shared" si="1235"/>
        <v xml:space="preserve"> </v>
      </c>
      <c r="AO228" s="45"/>
      <c r="AP228" s="46" t="str">
        <f t="shared" si="1236"/>
        <v/>
      </c>
      <c r="AQ228" s="46" t="str">
        <f t="shared" si="1237"/>
        <v/>
      </c>
      <c r="AR228" s="46" t="str">
        <f t="shared" si="1238"/>
        <v xml:space="preserve"> </v>
      </c>
      <c r="AS228" s="45"/>
      <c r="AT228" s="46">
        <f t="shared" si="1239"/>
        <v>0</v>
      </c>
      <c r="AU228" s="46" t="str">
        <f t="shared" si="1240"/>
        <v/>
      </c>
      <c r="AV228" s="46" t="str">
        <f t="shared" si="1241"/>
        <v/>
      </c>
      <c r="AW228" s="46" t="str">
        <f t="shared" si="1242"/>
        <v/>
      </c>
      <c r="AX228" s="46" t="str">
        <f t="shared" si="1243"/>
        <v/>
      </c>
      <c r="AY228" s="46" t="str">
        <f t="shared" si="1244"/>
        <v xml:space="preserve"> </v>
      </c>
      <c r="AZ228" s="45"/>
      <c r="BA228" s="46" t="str">
        <f t="shared" si="1245"/>
        <v/>
      </c>
      <c r="BB228" s="46" t="str">
        <f t="shared" si="1246"/>
        <v/>
      </c>
      <c r="BC228" s="46" t="str">
        <f t="shared" si="1247"/>
        <v xml:space="preserve"> </v>
      </c>
      <c r="BD228" s="45"/>
      <c r="BE228" s="46" t="str">
        <f t="shared" si="1248"/>
        <v/>
      </c>
      <c r="BF228" s="46" t="str">
        <f t="shared" si="1249"/>
        <v/>
      </c>
      <c r="BG228" s="46" t="str">
        <f t="shared" si="1250"/>
        <v xml:space="preserve"> </v>
      </c>
      <c r="BH228" s="45"/>
      <c r="BI228" s="46">
        <f t="shared" si="1251"/>
        <v>0</v>
      </c>
      <c r="BJ228" s="46" t="str">
        <f t="shared" si="1252"/>
        <v/>
      </c>
      <c r="BK228" s="46" t="str">
        <f t="shared" si="1253"/>
        <v/>
      </c>
      <c r="BL228" s="46" t="str">
        <f t="shared" si="1254"/>
        <v/>
      </c>
      <c r="BM228" s="46" t="str">
        <f t="shared" si="1255"/>
        <v/>
      </c>
      <c r="BN228" s="46" t="str">
        <f t="shared" si="1256"/>
        <v>zero euro</v>
      </c>
      <c r="BO228" s="45"/>
      <c r="BP228" s="46" t="str">
        <f t="shared" si="1257"/>
        <v/>
      </c>
      <c r="BQ228" s="45"/>
      <c r="BR228" s="46" t="str">
        <f t="shared" si="1258"/>
        <v/>
      </c>
      <c r="BS228" s="46" t="str">
        <f t="shared" si="1259"/>
        <v/>
      </c>
      <c r="BT228" s="46" t="str">
        <f t="shared" si="1260"/>
        <v xml:space="preserve"> </v>
      </c>
      <c r="BU228" s="45"/>
      <c r="BV228" s="46">
        <f t="shared" si="1261"/>
        <v>0</v>
      </c>
      <c r="BW228" s="46" t="str">
        <f t="shared" si="1262"/>
        <v/>
      </c>
      <c r="BX228" s="46" t="str">
        <f t="shared" si="1263"/>
        <v/>
      </c>
      <c r="BY228" s="46" t="str">
        <f t="shared" si="1264"/>
        <v/>
      </c>
      <c r="BZ228" s="46" t="str">
        <f t="shared" si="1265"/>
        <v/>
      </c>
      <c r="CA228" s="46" t="str">
        <f t="shared" si="1266"/>
        <v xml:space="preserve"> </v>
      </c>
      <c r="CB228" s="45"/>
      <c r="CC228" s="19" t="str">
        <f t="shared" si="1267"/>
        <v xml:space="preserve">       zero euro  </v>
      </c>
      <c r="CD228" s="47" t="e">
        <f>#REF!*H228</f>
        <v>#REF!</v>
      </c>
    </row>
    <row r="229" spans="1:82" ht="22.5" x14ac:dyDescent="0.2">
      <c r="A229" s="23" t="s">
        <v>337</v>
      </c>
      <c r="B229" s="72">
        <v>2</v>
      </c>
      <c r="C229" s="60">
        <v>5</v>
      </c>
      <c r="D229" s="60">
        <f t="shared" si="1208"/>
        <v>1</v>
      </c>
      <c r="E229" s="49">
        <f>IF(G229="","",MAX(E$9:E228)+1)</f>
        <v>172</v>
      </c>
      <c r="F229" s="76" t="s">
        <v>170</v>
      </c>
      <c r="G229" s="62" t="s">
        <v>28</v>
      </c>
      <c r="H229" s="43">
        <v>0</v>
      </c>
      <c r="I229" s="44" t="str">
        <f t="shared" si="1209"/>
        <v xml:space="preserve"> 0,00</v>
      </c>
      <c r="J229" s="44" t="str">
        <f t="shared" si="1210"/>
        <v>0</v>
      </c>
      <c r="K229" s="44" t="str">
        <f t="shared" si="1211"/>
        <v>0</v>
      </c>
      <c r="L229" s="44" t="str">
        <f t="shared" si="1212"/>
        <v>0</v>
      </c>
      <c r="M229" s="44" t="str">
        <f t="shared" si="1213"/>
        <v>0</v>
      </c>
      <c r="N229" s="44" t="str">
        <f t="shared" si="1214"/>
        <v>0</v>
      </c>
      <c r="O229" s="44" t="str">
        <f t="shared" si="1215"/>
        <v>0</v>
      </c>
      <c r="P229" s="44" t="str">
        <f t="shared" si="1216"/>
        <v>0</v>
      </c>
      <c r="Q229" s="44" t="str">
        <f t="shared" si="1217"/>
        <v>0</v>
      </c>
      <c r="R229" s="44" t="str">
        <f t="shared" si="1218"/>
        <v>0</v>
      </c>
      <c r="S229" s="44" t="s">
        <v>12</v>
      </c>
      <c r="T229" s="44" t="str">
        <f t="shared" si="1219"/>
        <v>0</v>
      </c>
      <c r="U229" s="44" t="str">
        <f t="shared" si="1220"/>
        <v>0</v>
      </c>
      <c r="V229" s="45"/>
      <c r="W229" s="46" t="str">
        <f t="shared" si="1221"/>
        <v/>
      </c>
      <c r="X229" s="46" t="str">
        <f t="shared" si="1222"/>
        <v/>
      </c>
      <c r="Y229" s="46" t="str">
        <f t="shared" si="1223"/>
        <v/>
      </c>
      <c r="Z229" s="45"/>
      <c r="AA229" s="46" t="str">
        <f t="shared" si="1224"/>
        <v/>
      </c>
      <c r="AB229" s="46" t="str">
        <f t="shared" si="1225"/>
        <v/>
      </c>
      <c r="AC229" s="46" t="str">
        <f t="shared" si="1226"/>
        <v xml:space="preserve"> </v>
      </c>
      <c r="AD229" s="45"/>
      <c r="AE229" s="46">
        <f t="shared" si="1227"/>
        <v>0</v>
      </c>
      <c r="AF229" s="46" t="str">
        <f t="shared" si="1228"/>
        <v/>
      </c>
      <c r="AG229" s="46" t="str">
        <f t="shared" si="1229"/>
        <v/>
      </c>
      <c r="AH229" s="46" t="str">
        <f t="shared" si="1230"/>
        <v/>
      </c>
      <c r="AI229" s="46" t="str">
        <f t="shared" si="1231"/>
        <v/>
      </c>
      <c r="AJ229" s="46" t="str">
        <f t="shared" si="1232"/>
        <v xml:space="preserve"> </v>
      </c>
      <c r="AK229" s="45"/>
      <c r="AL229" s="46" t="str">
        <f t="shared" si="1233"/>
        <v/>
      </c>
      <c r="AM229" s="46" t="str">
        <f t="shared" si="1234"/>
        <v/>
      </c>
      <c r="AN229" s="46" t="str">
        <f t="shared" si="1235"/>
        <v xml:space="preserve"> </v>
      </c>
      <c r="AO229" s="45"/>
      <c r="AP229" s="46" t="str">
        <f t="shared" si="1236"/>
        <v/>
      </c>
      <c r="AQ229" s="46" t="str">
        <f t="shared" si="1237"/>
        <v/>
      </c>
      <c r="AR229" s="46" t="str">
        <f t="shared" si="1238"/>
        <v xml:space="preserve"> </v>
      </c>
      <c r="AS229" s="45"/>
      <c r="AT229" s="46">
        <f t="shared" si="1239"/>
        <v>0</v>
      </c>
      <c r="AU229" s="46" t="str">
        <f t="shared" si="1240"/>
        <v/>
      </c>
      <c r="AV229" s="46" t="str">
        <f t="shared" si="1241"/>
        <v/>
      </c>
      <c r="AW229" s="46" t="str">
        <f t="shared" si="1242"/>
        <v/>
      </c>
      <c r="AX229" s="46" t="str">
        <f t="shared" si="1243"/>
        <v/>
      </c>
      <c r="AY229" s="46" t="str">
        <f t="shared" si="1244"/>
        <v xml:space="preserve"> </v>
      </c>
      <c r="AZ229" s="45"/>
      <c r="BA229" s="46" t="str">
        <f t="shared" si="1245"/>
        <v/>
      </c>
      <c r="BB229" s="46" t="str">
        <f t="shared" si="1246"/>
        <v/>
      </c>
      <c r="BC229" s="46" t="str">
        <f t="shared" si="1247"/>
        <v xml:space="preserve"> </v>
      </c>
      <c r="BD229" s="45"/>
      <c r="BE229" s="46" t="str">
        <f t="shared" si="1248"/>
        <v/>
      </c>
      <c r="BF229" s="46" t="str">
        <f t="shared" si="1249"/>
        <v/>
      </c>
      <c r="BG229" s="46" t="str">
        <f t="shared" si="1250"/>
        <v xml:space="preserve"> </v>
      </c>
      <c r="BH229" s="45"/>
      <c r="BI229" s="46">
        <f t="shared" si="1251"/>
        <v>0</v>
      </c>
      <c r="BJ229" s="46" t="str">
        <f t="shared" si="1252"/>
        <v/>
      </c>
      <c r="BK229" s="46" t="str">
        <f t="shared" si="1253"/>
        <v/>
      </c>
      <c r="BL229" s="46" t="str">
        <f t="shared" si="1254"/>
        <v/>
      </c>
      <c r="BM229" s="46" t="str">
        <f t="shared" si="1255"/>
        <v/>
      </c>
      <c r="BN229" s="46" t="str">
        <f t="shared" si="1256"/>
        <v>zero euro</v>
      </c>
      <c r="BO229" s="45"/>
      <c r="BP229" s="46" t="str">
        <f t="shared" si="1257"/>
        <v/>
      </c>
      <c r="BQ229" s="45"/>
      <c r="BR229" s="46" t="str">
        <f t="shared" si="1258"/>
        <v/>
      </c>
      <c r="BS229" s="46" t="str">
        <f t="shared" si="1259"/>
        <v/>
      </c>
      <c r="BT229" s="46" t="str">
        <f t="shared" si="1260"/>
        <v xml:space="preserve"> </v>
      </c>
      <c r="BU229" s="45"/>
      <c r="BV229" s="46">
        <f t="shared" si="1261"/>
        <v>0</v>
      </c>
      <c r="BW229" s="46" t="str">
        <f t="shared" si="1262"/>
        <v/>
      </c>
      <c r="BX229" s="46" t="str">
        <f t="shared" si="1263"/>
        <v/>
      </c>
      <c r="BY229" s="46" t="str">
        <f t="shared" si="1264"/>
        <v/>
      </c>
      <c r="BZ229" s="46" t="str">
        <f t="shared" si="1265"/>
        <v/>
      </c>
      <c r="CA229" s="46" t="str">
        <f t="shared" si="1266"/>
        <v xml:space="preserve"> </v>
      </c>
      <c r="CB229" s="45"/>
      <c r="CC229" s="19" t="str">
        <f t="shared" si="1267"/>
        <v xml:space="preserve">       zero euro  </v>
      </c>
      <c r="CD229" s="47" t="e">
        <f>#REF!*H229</f>
        <v>#REF!</v>
      </c>
    </row>
    <row r="230" spans="1:82" ht="33.75" x14ac:dyDescent="0.2">
      <c r="A230" s="23" t="s">
        <v>337</v>
      </c>
      <c r="B230" s="72">
        <v>2</v>
      </c>
      <c r="C230" s="60">
        <v>5</v>
      </c>
      <c r="D230" s="60">
        <f t="shared" si="1208"/>
        <v>1</v>
      </c>
      <c r="E230" s="49">
        <f>IF(G230="","",MAX(E$9:E229)+1)</f>
        <v>173</v>
      </c>
      <c r="F230" s="76" t="s">
        <v>171</v>
      </c>
      <c r="G230" s="62" t="s">
        <v>28</v>
      </c>
      <c r="H230" s="43">
        <v>0</v>
      </c>
      <c r="I230" s="44" t="str">
        <f t="shared" si="1209"/>
        <v xml:space="preserve"> 0,00</v>
      </c>
      <c r="J230" s="44" t="str">
        <f t="shared" si="1210"/>
        <v>0</v>
      </c>
      <c r="K230" s="44" t="str">
        <f t="shared" si="1211"/>
        <v>0</v>
      </c>
      <c r="L230" s="44" t="str">
        <f t="shared" si="1212"/>
        <v>0</v>
      </c>
      <c r="M230" s="44" t="str">
        <f t="shared" si="1213"/>
        <v>0</v>
      </c>
      <c r="N230" s="44" t="str">
        <f t="shared" si="1214"/>
        <v>0</v>
      </c>
      <c r="O230" s="44" t="str">
        <f t="shared" si="1215"/>
        <v>0</v>
      </c>
      <c r="P230" s="44" t="str">
        <f t="shared" si="1216"/>
        <v>0</v>
      </c>
      <c r="Q230" s="44" t="str">
        <f t="shared" si="1217"/>
        <v>0</v>
      </c>
      <c r="R230" s="44" t="str">
        <f t="shared" si="1218"/>
        <v>0</v>
      </c>
      <c r="S230" s="44" t="s">
        <v>12</v>
      </c>
      <c r="T230" s="44" t="str">
        <f t="shared" si="1219"/>
        <v>0</v>
      </c>
      <c r="U230" s="44" t="str">
        <f t="shared" si="1220"/>
        <v>0</v>
      </c>
      <c r="V230" s="45"/>
      <c r="W230" s="46" t="str">
        <f t="shared" si="1221"/>
        <v/>
      </c>
      <c r="X230" s="46" t="str">
        <f t="shared" si="1222"/>
        <v/>
      </c>
      <c r="Y230" s="46" t="str">
        <f t="shared" si="1223"/>
        <v/>
      </c>
      <c r="Z230" s="45"/>
      <c r="AA230" s="46" t="str">
        <f t="shared" si="1224"/>
        <v/>
      </c>
      <c r="AB230" s="46" t="str">
        <f t="shared" si="1225"/>
        <v/>
      </c>
      <c r="AC230" s="46" t="str">
        <f t="shared" si="1226"/>
        <v xml:space="preserve"> </v>
      </c>
      <c r="AD230" s="45"/>
      <c r="AE230" s="46">
        <f t="shared" si="1227"/>
        <v>0</v>
      </c>
      <c r="AF230" s="46" t="str">
        <f t="shared" si="1228"/>
        <v/>
      </c>
      <c r="AG230" s="46" t="str">
        <f t="shared" si="1229"/>
        <v/>
      </c>
      <c r="AH230" s="46" t="str">
        <f t="shared" si="1230"/>
        <v/>
      </c>
      <c r="AI230" s="46" t="str">
        <f t="shared" si="1231"/>
        <v/>
      </c>
      <c r="AJ230" s="46" t="str">
        <f t="shared" si="1232"/>
        <v xml:space="preserve"> </v>
      </c>
      <c r="AK230" s="45"/>
      <c r="AL230" s="46" t="str">
        <f t="shared" si="1233"/>
        <v/>
      </c>
      <c r="AM230" s="46" t="str">
        <f t="shared" si="1234"/>
        <v/>
      </c>
      <c r="AN230" s="46" t="str">
        <f t="shared" si="1235"/>
        <v xml:space="preserve"> </v>
      </c>
      <c r="AO230" s="45"/>
      <c r="AP230" s="46" t="str">
        <f t="shared" si="1236"/>
        <v/>
      </c>
      <c r="AQ230" s="46" t="str">
        <f t="shared" si="1237"/>
        <v/>
      </c>
      <c r="AR230" s="46" t="str">
        <f t="shared" si="1238"/>
        <v xml:space="preserve"> </v>
      </c>
      <c r="AS230" s="45"/>
      <c r="AT230" s="46">
        <f t="shared" si="1239"/>
        <v>0</v>
      </c>
      <c r="AU230" s="46" t="str">
        <f t="shared" si="1240"/>
        <v/>
      </c>
      <c r="AV230" s="46" t="str">
        <f t="shared" si="1241"/>
        <v/>
      </c>
      <c r="AW230" s="46" t="str">
        <f t="shared" si="1242"/>
        <v/>
      </c>
      <c r="AX230" s="46" t="str">
        <f t="shared" si="1243"/>
        <v/>
      </c>
      <c r="AY230" s="46" t="str">
        <f t="shared" si="1244"/>
        <v xml:space="preserve"> </v>
      </c>
      <c r="AZ230" s="45"/>
      <c r="BA230" s="46" t="str">
        <f t="shared" si="1245"/>
        <v/>
      </c>
      <c r="BB230" s="46" t="str">
        <f t="shared" si="1246"/>
        <v/>
      </c>
      <c r="BC230" s="46" t="str">
        <f t="shared" si="1247"/>
        <v xml:space="preserve"> </v>
      </c>
      <c r="BD230" s="45"/>
      <c r="BE230" s="46" t="str">
        <f t="shared" si="1248"/>
        <v/>
      </c>
      <c r="BF230" s="46" t="str">
        <f t="shared" si="1249"/>
        <v/>
      </c>
      <c r="BG230" s="46" t="str">
        <f t="shared" si="1250"/>
        <v xml:space="preserve"> </v>
      </c>
      <c r="BH230" s="45"/>
      <c r="BI230" s="46">
        <f t="shared" si="1251"/>
        <v>0</v>
      </c>
      <c r="BJ230" s="46" t="str">
        <f t="shared" si="1252"/>
        <v/>
      </c>
      <c r="BK230" s="46" t="str">
        <f t="shared" si="1253"/>
        <v/>
      </c>
      <c r="BL230" s="46" t="str">
        <f t="shared" si="1254"/>
        <v/>
      </c>
      <c r="BM230" s="46" t="str">
        <f t="shared" si="1255"/>
        <v/>
      </c>
      <c r="BN230" s="46" t="str">
        <f t="shared" si="1256"/>
        <v>zero euro</v>
      </c>
      <c r="BO230" s="45"/>
      <c r="BP230" s="46" t="str">
        <f t="shared" si="1257"/>
        <v/>
      </c>
      <c r="BQ230" s="45"/>
      <c r="BR230" s="46" t="str">
        <f t="shared" si="1258"/>
        <v/>
      </c>
      <c r="BS230" s="46" t="str">
        <f t="shared" si="1259"/>
        <v/>
      </c>
      <c r="BT230" s="46" t="str">
        <f t="shared" si="1260"/>
        <v xml:space="preserve"> </v>
      </c>
      <c r="BU230" s="45"/>
      <c r="BV230" s="46">
        <f t="shared" si="1261"/>
        <v>0</v>
      </c>
      <c r="BW230" s="46" t="str">
        <f t="shared" si="1262"/>
        <v/>
      </c>
      <c r="BX230" s="46" t="str">
        <f t="shared" si="1263"/>
        <v/>
      </c>
      <c r="BY230" s="46" t="str">
        <f t="shared" si="1264"/>
        <v/>
      </c>
      <c r="BZ230" s="46" t="str">
        <f t="shared" si="1265"/>
        <v/>
      </c>
      <c r="CA230" s="46" t="str">
        <f t="shared" si="1266"/>
        <v xml:space="preserve"> </v>
      </c>
      <c r="CB230" s="45"/>
      <c r="CC230" s="19" t="str">
        <f t="shared" si="1267"/>
        <v xml:space="preserve">       zero euro  </v>
      </c>
      <c r="CD230" s="47" t="e">
        <f>#REF!*H230</f>
        <v>#REF!</v>
      </c>
    </row>
    <row r="231" spans="1:82" ht="33.75" x14ac:dyDescent="0.2">
      <c r="A231" s="23" t="s">
        <v>337</v>
      </c>
      <c r="B231" s="72">
        <v>2</v>
      </c>
      <c r="C231" s="60">
        <v>5</v>
      </c>
      <c r="D231" s="60">
        <f t="shared" si="1208"/>
        <v>1</v>
      </c>
      <c r="E231" s="49">
        <f>IF(G231="","",MAX(E$9:E230)+1)</f>
        <v>174</v>
      </c>
      <c r="F231" s="76" t="s">
        <v>172</v>
      </c>
      <c r="G231" s="62" t="s">
        <v>28</v>
      </c>
      <c r="H231" s="43">
        <v>0</v>
      </c>
      <c r="I231" s="44" t="str">
        <f t="shared" si="1209"/>
        <v xml:space="preserve"> 0,00</v>
      </c>
      <c r="J231" s="44" t="str">
        <f t="shared" si="1210"/>
        <v>0</v>
      </c>
      <c r="K231" s="44" t="str">
        <f t="shared" si="1211"/>
        <v>0</v>
      </c>
      <c r="L231" s="44" t="str">
        <f t="shared" si="1212"/>
        <v>0</v>
      </c>
      <c r="M231" s="44" t="str">
        <f t="shared" si="1213"/>
        <v>0</v>
      </c>
      <c r="N231" s="44" t="str">
        <f t="shared" si="1214"/>
        <v>0</v>
      </c>
      <c r="O231" s="44" t="str">
        <f t="shared" si="1215"/>
        <v>0</v>
      </c>
      <c r="P231" s="44" t="str">
        <f t="shared" si="1216"/>
        <v>0</v>
      </c>
      <c r="Q231" s="44" t="str">
        <f t="shared" si="1217"/>
        <v>0</v>
      </c>
      <c r="R231" s="44" t="str">
        <f t="shared" si="1218"/>
        <v>0</v>
      </c>
      <c r="S231" s="44" t="s">
        <v>12</v>
      </c>
      <c r="T231" s="44" t="str">
        <f t="shared" si="1219"/>
        <v>0</v>
      </c>
      <c r="U231" s="44" t="str">
        <f t="shared" si="1220"/>
        <v>0</v>
      </c>
      <c r="V231" s="45"/>
      <c r="W231" s="46" t="str">
        <f t="shared" si="1221"/>
        <v/>
      </c>
      <c r="X231" s="46" t="str">
        <f t="shared" si="1222"/>
        <v/>
      </c>
      <c r="Y231" s="46" t="str">
        <f t="shared" si="1223"/>
        <v/>
      </c>
      <c r="Z231" s="45"/>
      <c r="AA231" s="46" t="str">
        <f t="shared" si="1224"/>
        <v/>
      </c>
      <c r="AB231" s="46" t="str">
        <f t="shared" si="1225"/>
        <v/>
      </c>
      <c r="AC231" s="46" t="str">
        <f t="shared" si="1226"/>
        <v xml:space="preserve"> </v>
      </c>
      <c r="AD231" s="45"/>
      <c r="AE231" s="46">
        <f t="shared" si="1227"/>
        <v>0</v>
      </c>
      <c r="AF231" s="46" t="str">
        <f t="shared" si="1228"/>
        <v/>
      </c>
      <c r="AG231" s="46" t="str">
        <f t="shared" si="1229"/>
        <v/>
      </c>
      <c r="AH231" s="46" t="str">
        <f t="shared" si="1230"/>
        <v/>
      </c>
      <c r="AI231" s="46" t="str">
        <f t="shared" si="1231"/>
        <v/>
      </c>
      <c r="AJ231" s="46" t="str">
        <f t="shared" si="1232"/>
        <v xml:space="preserve"> </v>
      </c>
      <c r="AK231" s="45"/>
      <c r="AL231" s="46" t="str">
        <f t="shared" si="1233"/>
        <v/>
      </c>
      <c r="AM231" s="46" t="str">
        <f t="shared" si="1234"/>
        <v/>
      </c>
      <c r="AN231" s="46" t="str">
        <f t="shared" si="1235"/>
        <v xml:space="preserve"> </v>
      </c>
      <c r="AO231" s="45"/>
      <c r="AP231" s="46" t="str">
        <f t="shared" si="1236"/>
        <v/>
      </c>
      <c r="AQ231" s="46" t="str">
        <f t="shared" si="1237"/>
        <v/>
      </c>
      <c r="AR231" s="46" t="str">
        <f t="shared" si="1238"/>
        <v xml:space="preserve"> </v>
      </c>
      <c r="AS231" s="45"/>
      <c r="AT231" s="46">
        <f t="shared" si="1239"/>
        <v>0</v>
      </c>
      <c r="AU231" s="46" t="str">
        <f t="shared" si="1240"/>
        <v/>
      </c>
      <c r="AV231" s="46" t="str">
        <f t="shared" si="1241"/>
        <v/>
      </c>
      <c r="AW231" s="46" t="str">
        <f t="shared" si="1242"/>
        <v/>
      </c>
      <c r="AX231" s="46" t="str">
        <f t="shared" si="1243"/>
        <v/>
      </c>
      <c r="AY231" s="46" t="str">
        <f t="shared" si="1244"/>
        <v xml:space="preserve"> </v>
      </c>
      <c r="AZ231" s="45"/>
      <c r="BA231" s="46" t="str">
        <f t="shared" si="1245"/>
        <v/>
      </c>
      <c r="BB231" s="46" t="str">
        <f t="shared" si="1246"/>
        <v/>
      </c>
      <c r="BC231" s="46" t="str">
        <f t="shared" si="1247"/>
        <v xml:space="preserve"> </v>
      </c>
      <c r="BD231" s="45"/>
      <c r="BE231" s="46" t="str">
        <f t="shared" si="1248"/>
        <v/>
      </c>
      <c r="BF231" s="46" t="str">
        <f t="shared" si="1249"/>
        <v/>
      </c>
      <c r="BG231" s="46" t="str">
        <f t="shared" si="1250"/>
        <v xml:space="preserve"> </v>
      </c>
      <c r="BH231" s="45"/>
      <c r="BI231" s="46">
        <f t="shared" si="1251"/>
        <v>0</v>
      </c>
      <c r="BJ231" s="46" t="str">
        <f t="shared" si="1252"/>
        <v/>
      </c>
      <c r="BK231" s="46" t="str">
        <f t="shared" si="1253"/>
        <v/>
      </c>
      <c r="BL231" s="46" t="str">
        <f t="shared" si="1254"/>
        <v/>
      </c>
      <c r="BM231" s="46" t="str">
        <f t="shared" si="1255"/>
        <v/>
      </c>
      <c r="BN231" s="46" t="str">
        <f t="shared" si="1256"/>
        <v>zero euro</v>
      </c>
      <c r="BO231" s="45"/>
      <c r="BP231" s="46" t="str">
        <f t="shared" si="1257"/>
        <v/>
      </c>
      <c r="BQ231" s="45"/>
      <c r="BR231" s="46" t="str">
        <f t="shared" si="1258"/>
        <v/>
      </c>
      <c r="BS231" s="46" t="str">
        <f t="shared" si="1259"/>
        <v/>
      </c>
      <c r="BT231" s="46" t="str">
        <f t="shared" si="1260"/>
        <v xml:space="preserve"> </v>
      </c>
      <c r="BU231" s="45"/>
      <c r="BV231" s="46">
        <f t="shared" si="1261"/>
        <v>0</v>
      </c>
      <c r="BW231" s="46" t="str">
        <f t="shared" si="1262"/>
        <v/>
      </c>
      <c r="BX231" s="46" t="str">
        <f t="shared" si="1263"/>
        <v/>
      </c>
      <c r="BY231" s="46" t="str">
        <f t="shared" si="1264"/>
        <v/>
      </c>
      <c r="BZ231" s="46" t="str">
        <f t="shared" si="1265"/>
        <v/>
      </c>
      <c r="CA231" s="46" t="str">
        <f t="shared" si="1266"/>
        <v xml:space="preserve"> </v>
      </c>
      <c r="CB231" s="45"/>
      <c r="CC231" s="19" t="str">
        <f t="shared" si="1267"/>
        <v xml:space="preserve">       zero euro  </v>
      </c>
      <c r="CD231" s="47" t="e">
        <f>#REF!*H231</f>
        <v>#REF!</v>
      </c>
    </row>
    <row r="232" spans="1:82" ht="33.75" x14ac:dyDescent="0.2">
      <c r="A232" s="23" t="s">
        <v>337</v>
      </c>
      <c r="B232" s="72">
        <v>2</v>
      </c>
      <c r="C232" s="60">
        <v>5</v>
      </c>
      <c r="D232" s="60">
        <f t="shared" si="1208"/>
        <v>1</v>
      </c>
      <c r="E232" s="49">
        <f>IF(G232="","",MAX(E$9:E231)+1)</f>
        <v>175</v>
      </c>
      <c r="F232" s="76" t="s">
        <v>173</v>
      </c>
      <c r="G232" s="62" t="s">
        <v>28</v>
      </c>
      <c r="H232" s="43">
        <v>0</v>
      </c>
      <c r="I232" s="44" t="str">
        <f t="shared" si="1209"/>
        <v xml:space="preserve"> 0,00</v>
      </c>
      <c r="J232" s="44" t="str">
        <f t="shared" si="1210"/>
        <v>0</v>
      </c>
      <c r="K232" s="44" t="str">
        <f t="shared" si="1211"/>
        <v>0</v>
      </c>
      <c r="L232" s="44" t="str">
        <f t="shared" si="1212"/>
        <v>0</v>
      </c>
      <c r="M232" s="44" t="str">
        <f t="shared" si="1213"/>
        <v>0</v>
      </c>
      <c r="N232" s="44" t="str">
        <f t="shared" si="1214"/>
        <v>0</v>
      </c>
      <c r="O232" s="44" t="str">
        <f t="shared" si="1215"/>
        <v>0</v>
      </c>
      <c r="P232" s="44" t="str">
        <f t="shared" si="1216"/>
        <v>0</v>
      </c>
      <c r="Q232" s="44" t="str">
        <f t="shared" si="1217"/>
        <v>0</v>
      </c>
      <c r="R232" s="44" t="str">
        <f t="shared" si="1218"/>
        <v>0</v>
      </c>
      <c r="S232" s="44" t="s">
        <v>12</v>
      </c>
      <c r="T232" s="44" t="str">
        <f t="shared" si="1219"/>
        <v>0</v>
      </c>
      <c r="U232" s="44" t="str">
        <f t="shared" si="1220"/>
        <v>0</v>
      </c>
      <c r="V232" s="45"/>
      <c r="W232" s="46" t="str">
        <f t="shared" si="1221"/>
        <v/>
      </c>
      <c r="X232" s="46" t="str">
        <f t="shared" si="1222"/>
        <v/>
      </c>
      <c r="Y232" s="46" t="str">
        <f t="shared" si="1223"/>
        <v/>
      </c>
      <c r="Z232" s="45"/>
      <c r="AA232" s="46" t="str">
        <f t="shared" si="1224"/>
        <v/>
      </c>
      <c r="AB232" s="46" t="str">
        <f t="shared" si="1225"/>
        <v/>
      </c>
      <c r="AC232" s="46" t="str">
        <f t="shared" si="1226"/>
        <v xml:space="preserve"> </v>
      </c>
      <c r="AD232" s="45"/>
      <c r="AE232" s="46">
        <f t="shared" si="1227"/>
        <v>0</v>
      </c>
      <c r="AF232" s="46" t="str">
        <f t="shared" si="1228"/>
        <v/>
      </c>
      <c r="AG232" s="46" t="str">
        <f t="shared" si="1229"/>
        <v/>
      </c>
      <c r="AH232" s="46" t="str">
        <f t="shared" si="1230"/>
        <v/>
      </c>
      <c r="AI232" s="46" t="str">
        <f t="shared" si="1231"/>
        <v/>
      </c>
      <c r="AJ232" s="46" t="str">
        <f t="shared" si="1232"/>
        <v xml:space="preserve"> </v>
      </c>
      <c r="AK232" s="45"/>
      <c r="AL232" s="46" t="str">
        <f t="shared" si="1233"/>
        <v/>
      </c>
      <c r="AM232" s="46" t="str">
        <f t="shared" si="1234"/>
        <v/>
      </c>
      <c r="AN232" s="46" t="str">
        <f t="shared" si="1235"/>
        <v xml:space="preserve"> </v>
      </c>
      <c r="AO232" s="45"/>
      <c r="AP232" s="46" t="str">
        <f t="shared" si="1236"/>
        <v/>
      </c>
      <c r="AQ232" s="46" t="str">
        <f t="shared" si="1237"/>
        <v/>
      </c>
      <c r="AR232" s="46" t="str">
        <f t="shared" si="1238"/>
        <v xml:space="preserve"> </v>
      </c>
      <c r="AS232" s="45"/>
      <c r="AT232" s="46">
        <f t="shared" si="1239"/>
        <v>0</v>
      </c>
      <c r="AU232" s="46" t="str">
        <f t="shared" si="1240"/>
        <v/>
      </c>
      <c r="AV232" s="46" t="str">
        <f t="shared" si="1241"/>
        <v/>
      </c>
      <c r="AW232" s="46" t="str">
        <f t="shared" si="1242"/>
        <v/>
      </c>
      <c r="AX232" s="46" t="str">
        <f t="shared" si="1243"/>
        <v/>
      </c>
      <c r="AY232" s="46" t="str">
        <f t="shared" si="1244"/>
        <v xml:space="preserve"> </v>
      </c>
      <c r="AZ232" s="45"/>
      <c r="BA232" s="46" t="str">
        <f t="shared" si="1245"/>
        <v/>
      </c>
      <c r="BB232" s="46" t="str">
        <f t="shared" si="1246"/>
        <v/>
      </c>
      <c r="BC232" s="46" t="str">
        <f t="shared" si="1247"/>
        <v xml:space="preserve"> </v>
      </c>
      <c r="BD232" s="45"/>
      <c r="BE232" s="46" t="str">
        <f t="shared" si="1248"/>
        <v/>
      </c>
      <c r="BF232" s="46" t="str">
        <f t="shared" si="1249"/>
        <v/>
      </c>
      <c r="BG232" s="46" t="str">
        <f t="shared" si="1250"/>
        <v xml:space="preserve"> </v>
      </c>
      <c r="BH232" s="45"/>
      <c r="BI232" s="46">
        <f t="shared" si="1251"/>
        <v>0</v>
      </c>
      <c r="BJ232" s="46" t="str">
        <f t="shared" si="1252"/>
        <v/>
      </c>
      <c r="BK232" s="46" t="str">
        <f t="shared" si="1253"/>
        <v/>
      </c>
      <c r="BL232" s="46" t="str">
        <f t="shared" si="1254"/>
        <v/>
      </c>
      <c r="BM232" s="46" t="str">
        <f t="shared" si="1255"/>
        <v/>
      </c>
      <c r="BN232" s="46" t="str">
        <f t="shared" si="1256"/>
        <v>zero euro</v>
      </c>
      <c r="BO232" s="45"/>
      <c r="BP232" s="46" t="str">
        <f t="shared" si="1257"/>
        <v/>
      </c>
      <c r="BQ232" s="45"/>
      <c r="BR232" s="46" t="str">
        <f t="shared" si="1258"/>
        <v/>
      </c>
      <c r="BS232" s="46" t="str">
        <f t="shared" si="1259"/>
        <v/>
      </c>
      <c r="BT232" s="46" t="str">
        <f t="shared" si="1260"/>
        <v xml:space="preserve"> </v>
      </c>
      <c r="BU232" s="45"/>
      <c r="BV232" s="46">
        <f t="shared" si="1261"/>
        <v>0</v>
      </c>
      <c r="BW232" s="46" t="str">
        <f t="shared" si="1262"/>
        <v/>
      </c>
      <c r="BX232" s="46" t="str">
        <f t="shared" si="1263"/>
        <v/>
      </c>
      <c r="BY232" s="46" t="str">
        <f t="shared" si="1264"/>
        <v/>
      </c>
      <c r="BZ232" s="46" t="str">
        <f t="shared" si="1265"/>
        <v/>
      </c>
      <c r="CA232" s="46" t="str">
        <f t="shared" si="1266"/>
        <v xml:space="preserve"> </v>
      </c>
      <c r="CB232" s="45"/>
      <c r="CC232" s="19" t="str">
        <f t="shared" si="1267"/>
        <v xml:space="preserve">       zero euro  </v>
      </c>
      <c r="CD232" s="47" t="e">
        <f>#REF!*H232</f>
        <v>#REF!</v>
      </c>
    </row>
    <row r="233" spans="1:82" ht="33.75" x14ac:dyDescent="0.2">
      <c r="A233" s="23" t="s">
        <v>337</v>
      </c>
      <c r="B233" s="72">
        <v>2</v>
      </c>
      <c r="C233" s="60">
        <v>5</v>
      </c>
      <c r="D233" s="60">
        <f t="shared" si="1208"/>
        <v>1</v>
      </c>
      <c r="E233" s="49">
        <f>IF(G233="","",MAX(E$9:E232)+1)</f>
        <v>176</v>
      </c>
      <c r="F233" s="76" t="s">
        <v>174</v>
      </c>
      <c r="G233" s="62" t="s">
        <v>28</v>
      </c>
      <c r="H233" s="43">
        <v>0</v>
      </c>
      <c r="I233" s="44" t="str">
        <f t="shared" si="1209"/>
        <v xml:space="preserve"> 0,00</v>
      </c>
      <c r="J233" s="44" t="str">
        <f t="shared" si="1210"/>
        <v>0</v>
      </c>
      <c r="K233" s="44" t="str">
        <f t="shared" si="1211"/>
        <v>0</v>
      </c>
      <c r="L233" s="44" t="str">
        <f t="shared" si="1212"/>
        <v>0</v>
      </c>
      <c r="M233" s="44" t="str">
        <f t="shared" si="1213"/>
        <v>0</v>
      </c>
      <c r="N233" s="44" t="str">
        <f t="shared" si="1214"/>
        <v>0</v>
      </c>
      <c r="O233" s="44" t="str">
        <f t="shared" si="1215"/>
        <v>0</v>
      </c>
      <c r="P233" s="44" t="str">
        <f t="shared" si="1216"/>
        <v>0</v>
      </c>
      <c r="Q233" s="44" t="str">
        <f t="shared" si="1217"/>
        <v>0</v>
      </c>
      <c r="R233" s="44" t="str">
        <f t="shared" si="1218"/>
        <v>0</v>
      </c>
      <c r="S233" s="44" t="s">
        <v>12</v>
      </c>
      <c r="T233" s="44" t="str">
        <f t="shared" si="1219"/>
        <v>0</v>
      </c>
      <c r="U233" s="44" t="str">
        <f t="shared" si="1220"/>
        <v>0</v>
      </c>
      <c r="V233" s="45"/>
      <c r="W233" s="46" t="str">
        <f t="shared" si="1221"/>
        <v/>
      </c>
      <c r="X233" s="46" t="str">
        <f t="shared" si="1222"/>
        <v/>
      </c>
      <c r="Y233" s="46" t="str">
        <f t="shared" si="1223"/>
        <v/>
      </c>
      <c r="Z233" s="45"/>
      <c r="AA233" s="46" t="str">
        <f t="shared" si="1224"/>
        <v/>
      </c>
      <c r="AB233" s="46" t="str">
        <f t="shared" si="1225"/>
        <v/>
      </c>
      <c r="AC233" s="46" t="str">
        <f t="shared" si="1226"/>
        <v xml:space="preserve"> </v>
      </c>
      <c r="AD233" s="45"/>
      <c r="AE233" s="46">
        <f t="shared" si="1227"/>
        <v>0</v>
      </c>
      <c r="AF233" s="46" t="str">
        <f t="shared" si="1228"/>
        <v/>
      </c>
      <c r="AG233" s="46" t="str">
        <f t="shared" si="1229"/>
        <v/>
      </c>
      <c r="AH233" s="46" t="str">
        <f t="shared" si="1230"/>
        <v/>
      </c>
      <c r="AI233" s="46" t="str">
        <f t="shared" si="1231"/>
        <v/>
      </c>
      <c r="AJ233" s="46" t="str">
        <f t="shared" si="1232"/>
        <v xml:space="preserve"> </v>
      </c>
      <c r="AK233" s="45"/>
      <c r="AL233" s="46" t="str">
        <f t="shared" si="1233"/>
        <v/>
      </c>
      <c r="AM233" s="46" t="str">
        <f t="shared" si="1234"/>
        <v/>
      </c>
      <c r="AN233" s="46" t="str">
        <f t="shared" si="1235"/>
        <v xml:space="preserve"> </v>
      </c>
      <c r="AO233" s="45"/>
      <c r="AP233" s="46" t="str">
        <f t="shared" si="1236"/>
        <v/>
      </c>
      <c r="AQ233" s="46" t="str">
        <f t="shared" si="1237"/>
        <v/>
      </c>
      <c r="AR233" s="46" t="str">
        <f t="shared" si="1238"/>
        <v xml:space="preserve"> </v>
      </c>
      <c r="AS233" s="45"/>
      <c r="AT233" s="46">
        <f t="shared" si="1239"/>
        <v>0</v>
      </c>
      <c r="AU233" s="46" t="str">
        <f t="shared" si="1240"/>
        <v/>
      </c>
      <c r="AV233" s="46" t="str">
        <f t="shared" si="1241"/>
        <v/>
      </c>
      <c r="AW233" s="46" t="str">
        <f t="shared" si="1242"/>
        <v/>
      </c>
      <c r="AX233" s="46" t="str">
        <f t="shared" si="1243"/>
        <v/>
      </c>
      <c r="AY233" s="46" t="str">
        <f t="shared" si="1244"/>
        <v xml:space="preserve"> </v>
      </c>
      <c r="AZ233" s="45"/>
      <c r="BA233" s="46" t="str">
        <f t="shared" si="1245"/>
        <v/>
      </c>
      <c r="BB233" s="46" t="str">
        <f t="shared" si="1246"/>
        <v/>
      </c>
      <c r="BC233" s="46" t="str">
        <f t="shared" si="1247"/>
        <v xml:space="preserve"> </v>
      </c>
      <c r="BD233" s="45"/>
      <c r="BE233" s="46" t="str">
        <f t="shared" si="1248"/>
        <v/>
      </c>
      <c r="BF233" s="46" t="str">
        <f t="shared" si="1249"/>
        <v/>
      </c>
      <c r="BG233" s="46" t="str">
        <f t="shared" si="1250"/>
        <v xml:space="preserve"> </v>
      </c>
      <c r="BH233" s="45"/>
      <c r="BI233" s="46">
        <f t="shared" si="1251"/>
        <v>0</v>
      </c>
      <c r="BJ233" s="46" t="str">
        <f t="shared" si="1252"/>
        <v/>
      </c>
      <c r="BK233" s="46" t="str">
        <f t="shared" si="1253"/>
        <v/>
      </c>
      <c r="BL233" s="46" t="str">
        <f t="shared" si="1254"/>
        <v/>
      </c>
      <c r="BM233" s="46" t="str">
        <f t="shared" si="1255"/>
        <v/>
      </c>
      <c r="BN233" s="46" t="str">
        <f t="shared" si="1256"/>
        <v>zero euro</v>
      </c>
      <c r="BO233" s="45"/>
      <c r="BP233" s="46" t="str">
        <f t="shared" si="1257"/>
        <v/>
      </c>
      <c r="BQ233" s="45"/>
      <c r="BR233" s="46" t="str">
        <f t="shared" si="1258"/>
        <v/>
      </c>
      <c r="BS233" s="46" t="str">
        <f t="shared" si="1259"/>
        <v/>
      </c>
      <c r="BT233" s="46" t="str">
        <f t="shared" si="1260"/>
        <v xml:space="preserve"> </v>
      </c>
      <c r="BU233" s="45"/>
      <c r="BV233" s="46">
        <f t="shared" si="1261"/>
        <v>0</v>
      </c>
      <c r="BW233" s="46" t="str">
        <f t="shared" si="1262"/>
        <v/>
      </c>
      <c r="BX233" s="46" t="str">
        <f t="shared" si="1263"/>
        <v/>
      </c>
      <c r="BY233" s="46" t="str">
        <f t="shared" si="1264"/>
        <v/>
      </c>
      <c r="BZ233" s="46" t="str">
        <f t="shared" si="1265"/>
        <v/>
      </c>
      <c r="CA233" s="46" t="str">
        <f t="shared" si="1266"/>
        <v xml:space="preserve"> </v>
      </c>
      <c r="CB233" s="45"/>
      <c r="CC233" s="19" t="str">
        <f t="shared" si="1267"/>
        <v xml:space="preserve">       zero euro  </v>
      </c>
      <c r="CD233" s="47" t="e">
        <f>#REF!*H233</f>
        <v>#REF!</v>
      </c>
    </row>
    <row r="234" spans="1:82" ht="33.75" x14ac:dyDescent="0.2">
      <c r="A234" s="23" t="s">
        <v>337</v>
      </c>
      <c r="B234" s="72">
        <v>2</v>
      </c>
      <c r="C234" s="60">
        <v>5</v>
      </c>
      <c r="D234" s="60">
        <f t="shared" si="1208"/>
        <v>1</v>
      </c>
      <c r="E234" s="49">
        <f>IF(G234="","",MAX(E$9:E233)+1)</f>
        <v>177</v>
      </c>
      <c r="F234" s="76" t="s">
        <v>175</v>
      </c>
      <c r="G234" s="62" t="s">
        <v>28</v>
      </c>
      <c r="H234" s="43">
        <v>0</v>
      </c>
      <c r="I234" s="44" t="str">
        <f t="shared" si="1209"/>
        <v xml:space="preserve"> 0,00</v>
      </c>
      <c r="J234" s="44" t="str">
        <f t="shared" si="1210"/>
        <v>0</v>
      </c>
      <c r="K234" s="44" t="str">
        <f t="shared" si="1211"/>
        <v>0</v>
      </c>
      <c r="L234" s="44" t="str">
        <f t="shared" si="1212"/>
        <v>0</v>
      </c>
      <c r="M234" s="44" t="str">
        <f t="shared" si="1213"/>
        <v>0</v>
      </c>
      <c r="N234" s="44" t="str">
        <f t="shared" si="1214"/>
        <v>0</v>
      </c>
      <c r="O234" s="44" t="str">
        <f t="shared" si="1215"/>
        <v>0</v>
      </c>
      <c r="P234" s="44" t="str">
        <f t="shared" si="1216"/>
        <v>0</v>
      </c>
      <c r="Q234" s="44" t="str">
        <f t="shared" si="1217"/>
        <v>0</v>
      </c>
      <c r="R234" s="44" t="str">
        <f t="shared" si="1218"/>
        <v>0</v>
      </c>
      <c r="S234" s="44" t="s">
        <v>12</v>
      </c>
      <c r="T234" s="44" t="str">
        <f t="shared" si="1219"/>
        <v>0</v>
      </c>
      <c r="U234" s="44" t="str">
        <f t="shared" si="1220"/>
        <v>0</v>
      </c>
      <c r="V234" s="45"/>
      <c r="W234" s="46" t="str">
        <f t="shared" si="1221"/>
        <v/>
      </c>
      <c r="X234" s="46" t="str">
        <f t="shared" si="1222"/>
        <v/>
      </c>
      <c r="Y234" s="46" t="str">
        <f t="shared" si="1223"/>
        <v/>
      </c>
      <c r="Z234" s="45"/>
      <c r="AA234" s="46" t="str">
        <f t="shared" si="1224"/>
        <v/>
      </c>
      <c r="AB234" s="46" t="str">
        <f t="shared" si="1225"/>
        <v/>
      </c>
      <c r="AC234" s="46" t="str">
        <f t="shared" si="1226"/>
        <v xml:space="preserve"> </v>
      </c>
      <c r="AD234" s="45"/>
      <c r="AE234" s="46">
        <f t="shared" si="1227"/>
        <v>0</v>
      </c>
      <c r="AF234" s="46" t="str">
        <f t="shared" si="1228"/>
        <v/>
      </c>
      <c r="AG234" s="46" t="str">
        <f t="shared" si="1229"/>
        <v/>
      </c>
      <c r="AH234" s="46" t="str">
        <f t="shared" si="1230"/>
        <v/>
      </c>
      <c r="AI234" s="46" t="str">
        <f t="shared" si="1231"/>
        <v/>
      </c>
      <c r="AJ234" s="46" t="str">
        <f t="shared" si="1232"/>
        <v xml:space="preserve"> </v>
      </c>
      <c r="AK234" s="45"/>
      <c r="AL234" s="46" t="str">
        <f t="shared" si="1233"/>
        <v/>
      </c>
      <c r="AM234" s="46" t="str">
        <f t="shared" si="1234"/>
        <v/>
      </c>
      <c r="AN234" s="46" t="str">
        <f t="shared" si="1235"/>
        <v xml:space="preserve"> </v>
      </c>
      <c r="AO234" s="45"/>
      <c r="AP234" s="46" t="str">
        <f t="shared" si="1236"/>
        <v/>
      </c>
      <c r="AQ234" s="46" t="str">
        <f t="shared" si="1237"/>
        <v/>
      </c>
      <c r="AR234" s="46" t="str">
        <f t="shared" si="1238"/>
        <v xml:space="preserve"> </v>
      </c>
      <c r="AS234" s="45"/>
      <c r="AT234" s="46">
        <f t="shared" si="1239"/>
        <v>0</v>
      </c>
      <c r="AU234" s="46" t="str">
        <f t="shared" si="1240"/>
        <v/>
      </c>
      <c r="AV234" s="46" t="str">
        <f t="shared" si="1241"/>
        <v/>
      </c>
      <c r="AW234" s="46" t="str">
        <f t="shared" si="1242"/>
        <v/>
      </c>
      <c r="AX234" s="46" t="str">
        <f t="shared" si="1243"/>
        <v/>
      </c>
      <c r="AY234" s="46" t="str">
        <f t="shared" si="1244"/>
        <v xml:space="preserve"> </v>
      </c>
      <c r="AZ234" s="45"/>
      <c r="BA234" s="46" t="str">
        <f t="shared" si="1245"/>
        <v/>
      </c>
      <c r="BB234" s="46" t="str">
        <f t="shared" si="1246"/>
        <v/>
      </c>
      <c r="BC234" s="46" t="str">
        <f t="shared" si="1247"/>
        <v xml:space="preserve"> </v>
      </c>
      <c r="BD234" s="45"/>
      <c r="BE234" s="46" t="str">
        <f t="shared" si="1248"/>
        <v/>
      </c>
      <c r="BF234" s="46" t="str">
        <f t="shared" si="1249"/>
        <v/>
      </c>
      <c r="BG234" s="46" t="str">
        <f t="shared" si="1250"/>
        <v xml:space="preserve"> </v>
      </c>
      <c r="BH234" s="45"/>
      <c r="BI234" s="46">
        <f t="shared" si="1251"/>
        <v>0</v>
      </c>
      <c r="BJ234" s="46" t="str">
        <f t="shared" si="1252"/>
        <v/>
      </c>
      <c r="BK234" s="46" t="str">
        <f t="shared" si="1253"/>
        <v/>
      </c>
      <c r="BL234" s="46" t="str">
        <f t="shared" si="1254"/>
        <v/>
      </c>
      <c r="BM234" s="46" t="str">
        <f t="shared" si="1255"/>
        <v/>
      </c>
      <c r="BN234" s="46" t="str">
        <f t="shared" si="1256"/>
        <v>zero euro</v>
      </c>
      <c r="BO234" s="45"/>
      <c r="BP234" s="46" t="str">
        <f t="shared" si="1257"/>
        <v/>
      </c>
      <c r="BQ234" s="45"/>
      <c r="BR234" s="46" t="str">
        <f t="shared" si="1258"/>
        <v/>
      </c>
      <c r="BS234" s="46" t="str">
        <f t="shared" si="1259"/>
        <v/>
      </c>
      <c r="BT234" s="46" t="str">
        <f t="shared" si="1260"/>
        <v xml:space="preserve"> </v>
      </c>
      <c r="BU234" s="45"/>
      <c r="BV234" s="46">
        <f t="shared" si="1261"/>
        <v>0</v>
      </c>
      <c r="BW234" s="46" t="str">
        <f t="shared" si="1262"/>
        <v/>
      </c>
      <c r="BX234" s="46" t="str">
        <f t="shared" si="1263"/>
        <v/>
      </c>
      <c r="BY234" s="46" t="str">
        <f t="shared" si="1264"/>
        <v/>
      </c>
      <c r="BZ234" s="46" t="str">
        <f t="shared" si="1265"/>
        <v/>
      </c>
      <c r="CA234" s="46" t="str">
        <f t="shared" si="1266"/>
        <v xml:space="preserve"> </v>
      </c>
      <c r="CB234" s="45"/>
      <c r="CC234" s="19" t="str">
        <f t="shared" si="1267"/>
        <v xml:space="preserve">       zero euro  </v>
      </c>
      <c r="CD234" s="47" t="e">
        <f>#REF!*H234</f>
        <v>#REF!</v>
      </c>
    </row>
    <row r="235" spans="1:82" ht="15" customHeight="1" x14ac:dyDescent="0.2">
      <c r="A235" s="23" t="s">
        <v>337</v>
      </c>
      <c r="B235" s="70">
        <v>2</v>
      </c>
      <c r="C235" s="56">
        <v>5</v>
      </c>
      <c r="D235" s="56">
        <f>$D$225+1</f>
        <v>2</v>
      </c>
      <c r="E235" s="57" t="str">
        <f>IF(G235="","",MAX(E$9:E234)+1)</f>
        <v/>
      </c>
      <c r="F235" s="58" t="s">
        <v>177</v>
      </c>
      <c r="G235" s="59"/>
      <c r="H235" s="38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6"/>
      <c r="W235" s="46"/>
      <c r="X235" s="46"/>
      <c r="Y235" s="46"/>
      <c r="Z235" s="46"/>
      <c r="AA235" s="46"/>
      <c r="AB235" s="46"/>
      <c r="AC235" s="46"/>
      <c r="AD235" s="46"/>
      <c r="AE235" s="46"/>
      <c r="AF235" s="46"/>
      <c r="AG235" s="46"/>
      <c r="AH235" s="46"/>
      <c r="AI235" s="46"/>
      <c r="AJ235" s="46"/>
      <c r="AK235" s="46"/>
      <c r="AL235" s="46"/>
      <c r="AM235" s="46"/>
      <c r="AN235" s="46"/>
      <c r="AO235" s="46"/>
      <c r="AP235" s="46"/>
      <c r="AQ235" s="46"/>
      <c r="AR235" s="46"/>
      <c r="AS235" s="46"/>
      <c r="AT235" s="46"/>
      <c r="AU235" s="46"/>
      <c r="AV235" s="46"/>
      <c r="AW235" s="46"/>
      <c r="AX235" s="46"/>
      <c r="AY235" s="46"/>
      <c r="AZ235" s="46"/>
      <c r="BA235" s="46"/>
      <c r="BB235" s="46"/>
      <c r="BC235" s="46"/>
      <c r="BD235" s="46"/>
      <c r="BE235" s="46"/>
      <c r="BF235" s="46"/>
      <c r="BG235" s="46"/>
      <c r="BH235" s="46"/>
      <c r="BI235" s="46"/>
      <c r="BJ235" s="46"/>
      <c r="BK235" s="46"/>
      <c r="BL235" s="46"/>
      <c r="BM235" s="46"/>
      <c r="BN235" s="46"/>
      <c r="BO235" s="46"/>
      <c r="BP235" s="46"/>
      <c r="BQ235" s="46"/>
      <c r="BR235" s="46"/>
      <c r="BS235" s="46"/>
      <c r="BT235" s="46"/>
      <c r="BU235" s="46"/>
      <c r="BV235" s="46"/>
      <c r="BW235" s="46"/>
      <c r="BX235" s="46"/>
      <c r="BY235" s="46"/>
      <c r="BZ235" s="46"/>
      <c r="CA235" s="46"/>
      <c r="CB235" s="46"/>
      <c r="CC235" s="59"/>
      <c r="CD235" s="59"/>
    </row>
    <row r="236" spans="1:82" ht="33.75" x14ac:dyDescent="0.2">
      <c r="A236" s="23" t="s">
        <v>337</v>
      </c>
      <c r="B236" s="72">
        <v>2</v>
      </c>
      <c r="C236" s="60">
        <v>5</v>
      </c>
      <c r="D236" s="60">
        <v>2</v>
      </c>
      <c r="E236" s="49">
        <f>IF(G236="","",MAX(E$9:E235)+1)</f>
        <v>178</v>
      </c>
      <c r="F236" s="76" t="s">
        <v>178</v>
      </c>
      <c r="G236" s="48" t="s">
        <v>374</v>
      </c>
      <c r="H236" s="43">
        <v>0</v>
      </c>
      <c r="I236" s="44" t="str">
        <f t="shared" ref="I236:I245" si="1268">IF(H236=INT(H236),CONCATENATE(" ",H236,",00"),IF(INT(H236*10)=H236*10,CONCATENATE(" ",H236,"0"),CONCATENATE(" ",H236)))</f>
        <v xml:space="preserve"> 0,00</v>
      </c>
      <c r="J236" s="44" t="str">
        <f t="shared" ref="J236:J239" si="1269">IF(H236&gt;=100000000,MID(RIGHT(I236,12),1,1),"0")</f>
        <v>0</v>
      </c>
      <c r="K236" s="44" t="str">
        <f t="shared" ref="K236:K239" si="1270">IF(H236&gt;=10000000,MID(RIGHT(I236,11),1,1),"0")</f>
        <v>0</v>
      </c>
      <c r="L236" s="44" t="str">
        <f t="shared" ref="L236:L239" si="1271">IF(H236&gt;=1000000,MID(RIGHT(I236,10),1,1),"0")</f>
        <v>0</v>
      </c>
      <c r="M236" s="44" t="str">
        <f t="shared" ref="M236:M239" si="1272">IF(H236&gt;=100000,MID(RIGHT(I236,9),1,1),"0")</f>
        <v>0</v>
      </c>
      <c r="N236" s="44" t="str">
        <f t="shared" ref="N236:N239" si="1273">IF(H236&gt;=10000,MID(RIGHT(I236,8),1,1),"0")</f>
        <v>0</v>
      </c>
      <c r="O236" s="44" t="str">
        <f t="shared" ref="O236:O239" si="1274">IF(H236&gt;=1000,MID(RIGHT(I236,7),1,1),"0")</f>
        <v>0</v>
      </c>
      <c r="P236" s="44" t="str">
        <f t="shared" ref="P236:P239" si="1275">IF(H236&gt;=100,MID(RIGHT(I236,6),1,1),"0")</f>
        <v>0</v>
      </c>
      <c r="Q236" s="44" t="str">
        <f t="shared" ref="Q236:Q239" si="1276">IF(H236&gt;=10,MID(RIGHT(I236,5),1,1),"0")</f>
        <v>0</v>
      </c>
      <c r="R236" s="44" t="str">
        <f t="shared" ref="R236:R239" si="1277">IF(H236&gt;=0,MID(RIGHT(I236,4),1,1),"0")</f>
        <v>0</v>
      </c>
      <c r="S236" s="44" t="s">
        <v>12</v>
      </c>
      <c r="T236" s="44" t="str">
        <f t="shared" ref="T236:T239" si="1278">IF(INT(H236)&lt;&gt;H236,MID(RIGHT(I236,2),1,1),"0")</f>
        <v>0</v>
      </c>
      <c r="U236" s="44" t="str">
        <f t="shared" ref="U236:U239" si="1279">IF(INT(H236*10)&lt;&gt;H236*10,RIGHT(I236,1),"0")</f>
        <v>0</v>
      </c>
      <c r="V236" s="45"/>
      <c r="W236" s="46" t="str">
        <f t="shared" ref="W236:W239" si="1280">IF(OR(VALUE(J236)=0,VALUE(J236)&gt;5),"",CONCATENATE(IF(VALUE(J236)=1,"",IF(VALUE(J236)=2,"deux ",IF(VALUE(J236)=3,"trois ",IF(VALUE(J236)=4,"quatre ",IF(VALUE(J236)=5,"cinq "))))),"cent"))</f>
        <v/>
      </c>
      <c r="X236" s="46" t="str">
        <f t="shared" ref="X236:X239" si="1281">IF(OR(J236="",VALUE(J236)&lt;6),"",CONCATENATE(IF(VALUE(J236)=6,"six ",IF(VALUE(J236)=7,"sept ",IF(VALUE(J236)=8,"huit ",IF(VALUE(J236)=9,"neuf ")))),"cent"))</f>
        <v/>
      </c>
      <c r="Y236" s="46" t="str">
        <f t="shared" ref="Y236:Y239" si="1282">CONCATENATE(W236,X236)</f>
        <v/>
      </c>
      <c r="Z236" s="45"/>
      <c r="AA236" s="46" t="str">
        <f t="shared" ref="AA236:AA239" si="1283">IF(OR(K236="",VALUE(K236)=0,VALUE(K236)&gt;5,AND(VALUE(AE236)&gt;10,VALUE(AE236)&lt;17)),"",IF(OR(VALUE(AE236)=10,AND(VALUE(AE236)&gt;16,VALUE(AE236)&lt;20)),"dix",IF(VALUE(K236)=2,"vingt",IF(VALUE(K236)=3,"trente",IF(VALUE(K236)=4,"quarante",IF(VALUE(K236)=5,"cinquante"))))))</f>
        <v/>
      </c>
      <c r="AB236" s="46" t="str">
        <f t="shared" ref="AB236:AB239" si="1284">IF(OR(K236="",VALUE(K236)&lt;6),"",IF(AND(VALUE(K236)=7,OR(VALUE(L236)=0,AE236&gt;76)),"soixante dix",IF(OR(VALUE(K236)=6,VALUE(K236)=7),"soixante",IF(AND(VALUE(K236)=9,OR(VALUE(L236)=0,VALUE(AE236)&gt;96)),"quatre vingt dix",IF(OR(VALUE(K236)=8,VALUE(K236)=9),"quatre vingt")))))</f>
        <v/>
      </c>
      <c r="AC236" s="46" t="str">
        <f t="shared" ref="AC236:AC239" si="1285">CONCATENATE(" ",AA236,AB236,IF(OR(VALUE(L236)&lt;&gt;1,VALUE(K236)=0,VALUE(K236)=1,VALUE(K236)=8,VALUE(K236)=9),""," et"))</f>
        <v xml:space="preserve"> </v>
      </c>
      <c r="AD236" s="45"/>
      <c r="AE236" s="46">
        <f t="shared" ref="AE236:AE239" si="1286">VALUE(CONCATENATE(K236,L236))</f>
        <v>0</v>
      </c>
      <c r="AF236" s="46" t="str">
        <f t="shared" ref="AF236:AF239" si="1287">IF(OR(VALUE(L236)=0,AE236="",VALUE(L236)&gt;5,AND(VALUE(AE236)&gt;5,VALUE(AE236)&lt;16),AND(VALUE(AE236)&gt;65,VALUE(AE236)&lt;76),AND(VALUE(AE236)&gt;85,VALUE(AE236)&lt;96)),"",CONCATENATE(IF(VALUE(L236)=1,"un",IF(VALUE(L236)=2,"deux",IF(VALUE(L236)=3,"trois",IF(VALUE(L236)=4,"quatre",IF(VALUE(L236)=5,"cinq")))))," million"))</f>
        <v/>
      </c>
      <c r="AG236" s="46" t="str">
        <f t="shared" ref="AG236:AG239" si="1288">IF(OR(AE236="",VALUE(L236)&lt;6,AND(VALUE(AE236)&gt;10,VALUE(AE236)&lt;17),AE236=76,AE236=96),"",CONCATENATE(IF(VALUE(L236)=6,"six",IF(VALUE(L236)=7,"sept",IF(VALUE(L236)=8,"huit",IF(VALUE(L236)=9,"neuf",IF(VALUE(AE236)=10,"dix")))))," million"))</f>
        <v/>
      </c>
      <c r="AH236" s="46" t="str">
        <f t="shared" ref="AH236:AH239" si="1289">IF(OR(AE236="",VALUE(AE236)&lt;11,AND(VALUE(AE236)&gt;15,VALUE(AE236)&lt;71),AND(VALUE(AE236)&gt;75,VALUE(AE236)&lt;91),VALUE(AE236)&gt;95),"",CONCATENATE(IF(OR(VALUE(AE236)=91,VALUE(AE236)=71,VALUE(AE236)=11),"onze",IF(OR(VALUE(AE236)=92,VALUE(AE236)=72,VALUE(AE236)=12),"douze",IF(OR(VALUE(AE236)=93,VALUE(AE236)=73,VALUE(AE236)=13),"treize",IF(OR(AE236=94,AE236=74,AE236=14),"quatorze",IF(OR(AE236=95,AE236=75,AE236=15),"quinze")))))," million"))</f>
        <v/>
      </c>
      <c r="AI236" s="46" t="str">
        <f t="shared" ref="AI236:AI239" si="1290">IF(OR(AE236=16,AE236=76,AE236=96),"seize million","")</f>
        <v/>
      </c>
      <c r="AJ236" s="46" t="str">
        <f t="shared" ref="AJ236:AJ239" si="1291">CONCATENATE(" ",AF236,AG236,AH236,AI236,IF(VALUE(CONCATENATE(J236,K236,L236))=0,"",IF(VALUE(L236)=0,"million","")),IF(AND(VALUE(CONCATENATE(J236,K236,L236))&gt;1,VALUE(CONCATENATE(M236,N236,O236,P236,Q236,R236))=0),"s",""))</f>
        <v xml:space="preserve"> </v>
      </c>
      <c r="AK236" s="45"/>
      <c r="AL236" s="46" t="str">
        <f t="shared" ref="AL236:AL239" si="1292">IF(OR(VALUE(M236)=0,VALUE(M236)&gt;5),"",CONCATENATE(IF(VALUE(M236)=1,"",IF(VALUE(M236)=2,"deux ",IF(VALUE(M236)=3,"trois ",IF(VALUE(M236)=4,"quatre ",IF(VALUE(M236)=5,"cinq "))))),"cent"))</f>
        <v/>
      </c>
      <c r="AM236" s="46" t="str">
        <f t="shared" ref="AM236:AM239" si="1293">IF(OR(M236="",VALUE(M236)&lt;6),"",CONCATENATE(IF(VALUE(M236)=6,"six ",IF(VALUE(M236)=7,"sept ",IF(VALUE(M236)=8,"huit ",IF(VALUE(M236)=9,"neuf ")))),"cent"))</f>
        <v/>
      </c>
      <c r="AN236" s="46" t="str">
        <f t="shared" ref="AN236:AN239" si="1294">CONCATENATE(" ",AL236,AM236)</f>
        <v xml:space="preserve"> </v>
      </c>
      <c r="AO236" s="45"/>
      <c r="AP236" s="46" t="str">
        <f t="shared" ref="AP236:AP239" si="1295">IF(OR(N236="",VALUE(N236)=0,VALUE(N236)&gt;5,AND(VALUE(AT236)&gt;10,VALUE(AT236)&lt;17)),"",IF(OR(VALUE(AT236)=10,AND(VALUE(AT236)&gt;16,VALUE(AT236)&lt;20)),"dix",IF(VALUE(N236)=2,"vingt",IF(VALUE(N236)=3,"trente",IF(VALUE(N236)=4,"quarante",IF(VALUE(N236)=5,"cinquante"))))))</f>
        <v/>
      </c>
      <c r="AQ236" s="46" t="str">
        <f t="shared" ref="AQ236:AQ239" si="1296">IF(OR(N236="",VALUE(N236)&lt;6),"",IF(AND(VALUE(N236)=7,OR(VALUE(O236)=0,AT236&gt;76)),"soixante dix",IF(OR(VALUE(N236)=6,VALUE(N236)=7),"soixante",IF(AND(VALUE(N236)=9,OR(VALUE(O236)=0,VALUE(AT236)&gt;96)),"quatre vingt dix",IF(OR(VALUE(N236)=8,VALUE(N236)=9),"quatre vingt")))))</f>
        <v/>
      </c>
      <c r="AR236" s="46" t="str">
        <f t="shared" ref="AR236:AR239" si="1297">CONCATENATE(" ",AP236,AQ236,IF(OR(VALUE(O236)&lt;&gt;1,VALUE(N236)=0,VALUE(N236)=1,VALUE(N236)=8,VALUE(N236)=9),""," et"))</f>
        <v xml:space="preserve"> </v>
      </c>
      <c r="AS236" s="45"/>
      <c r="AT236" s="46">
        <f t="shared" ref="AT236:AT239" si="1298">VALUE(CONCATENATE(N236,O236))</f>
        <v>0</v>
      </c>
      <c r="AU236" s="46" t="str">
        <f t="shared" ref="AU236:AU239" si="1299">IF(OR(VALUE(O236)=0,AT236="",VALUE(O236)&gt;5,AND(VALUE(AT236)&gt;5,VALUE(AT236)&lt;16),AND(VALUE(AT236)&gt;65,VALUE(AT236)&lt;76),AND(VALUE(AT236)&gt;85,VALUE(AT236)&lt;96)),"",CONCATENATE(IF(VALUE(O236)=1,"un",IF(VALUE(O236)=2,"deux",IF(VALUE(O236)=3,"trois",IF(VALUE(O236)=4,"quatre",IF(VALUE(O236)=5,"cinq")))))," mille"))</f>
        <v/>
      </c>
      <c r="AV236" s="46" t="str">
        <f t="shared" ref="AV236:AV239" si="1300">IF(OR(AT236="",VALUE(O236)&lt;6,AND(VALUE(AT236)&gt;10,VALUE(AT236)&lt;17),AT236=76,AT236=96),"",CONCATENATE(IF(VALUE(O236)=6,"six",IF(VALUE(O236)=7,"sept",IF(VALUE(O236)=8,"huit",IF(VALUE(O236)=9,"neuf",IF(VALUE(AT236)=10,"dix")))))," mille"))</f>
        <v/>
      </c>
      <c r="AW236" s="46" t="str">
        <f t="shared" ref="AW236:AW239" si="1301">IF(OR(AT236="",VALUE(AT236)&lt;11,AND(VALUE(AT236)&gt;15,VALUE(AT236)&lt;71),AND(VALUE(AT236)&gt;75,VALUE(AT236)&lt;91),VALUE(AT236)&gt;95),"",CONCATENATE(IF(OR(VALUE(AT236)=91,VALUE(AT236)=71,VALUE(AT236)=11),"onze",IF(OR(VALUE(AT236)=92,VALUE(AT236)=72,VALUE(AT236)=12),"douze",IF(OR(VALUE(AT236)=93,VALUE(AT236)=73,VALUE(AT236)=13),"treize",IF(OR(AT236=94,AT236=74,AT236=14),"quatorze",IF(OR(AT236=95,AT236=75,AT236=15),"quinze")))))," mille"))</f>
        <v/>
      </c>
      <c r="AX236" s="46" t="str">
        <f t="shared" ref="AX236:AX239" si="1302">IF(OR(AT236=16,AT236=76,AT236=96),"seize mille","")</f>
        <v/>
      </c>
      <c r="AY236" s="46" t="str">
        <f t="shared" ref="AY236:AY239" si="1303">IF(AND(AU236="un mille",H236&lt;10000)," mille",CONCATENATE(" ",AU236,AV236,AW236,AX236,IF(VALUE(CONCATENATE(M236,N236,O236))=0,"",IF(VALUE(O236)=0," mille","")),IF(AND(VALUE(CONCATENATE(M236,N236,O236))&gt;1,VALUE(CONCATENATE(P236,Q236,R236))=0),"s","")))</f>
        <v xml:space="preserve"> </v>
      </c>
      <c r="AZ236" s="45"/>
      <c r="BA236" s="46" t="str">
        <f t="shared" ref="BA236:BA239" si="1304">IF(OR(VALUE(P236)=0,VALUE(P236)&gt;5),"",CONCATENATE(IF(VALUE(P236)=1,"",IF(VALUE(P236)=2,"deux ",IF(VALUE(P236)=3,"trois ",IF(VALUE(P236)=4,"quatre ",IF(VALUE(P236)=5,"cinq "))))),"cent"))</f>
        <v/>
      </c>
      <c r="BB236" s="46" t="str">
        <f t="shared" ref="BB236:BB239" si="1305">IF(OR(P236="",VALUE(P236)&lt;6),"",CONCATENATE(IF(VALUE(P236)=6,"six ",IF(VALUE(P236)=7,"sept ",IF(VALUE(P236)=8,"huit ",IF(VALUE(P236)=9,"neuf ")))),"cent"))</f>
        <v/>
      </c>
      <c r="BC236" s="46" t="str">
        <f t="shared" ref="BC236:BC239" si="1306">CONCATENATE(" ",BA236,BB236)</f>
        <v xml:space="preserve"> </v>
      </c>
      <c r="BD236" s="45"/>
      <c r="BE236" s="46" t="str">
        <f t="shared" ref="BE236:BE239" si="1307">IF(OR(Q236="",VALUE(Q236)=0,VALUE(Q236)&gt;5,AND(VALUE(BI236)&gt;10,VALUE(BI236)&lt;17)),"",IF(OR(VALUE(BI236)=10,AND(VALUE(BI236)&gt;16,VALUE(BI236)&lt;20)),"dix",IF(VALUE(Q236)=2,"vingt",IF(VALUE(Q236)=3,"trente",IF(VALUE(Q236)=4,"quarante",IF(VALUE(Q236)=5,"cinquante"))))))</f>
        <v/>
      </c>
      <c r="BF236" s="46" t="str">
        <f t="shared" ref="BF236:BF239" si="1308">IF(OR(Q236="",VALUE(Q236)&lt;6),"",IF(AND(VALUE(Q236)=7,OR(VALUE(R236)=0,BI236&gt;76)),"soixante dix",IF(OR(VALUE(Q236)=6,VALUE(Q236)=7),"soixante",IF(AND(VALUE(Q236)=9,OR(VALUE(R236)=0,VALUE(BI236)&gt;96)),"quatre vingt dix",IF(OR(VALUE(Q236)=8,VALUE(Q236)=9),"quatre vingt")))))</f>
        <v/>
      </c>
      <c r="BG236" s="46" t="str">
        <f t="shared" ref="BG236:BG239" si="1309">CONCATENATE(" ",BE236,BF236,IF(OR(VALUE(R236)&lt;&gt;1,VALUE(Q236)=0,VALUE(Q236)=1,VALUE(Q236)=8,VALUE(Q236)=9),""," et"))</f>
        <v xml:space="preserve"> </v>
      </c>
      <c r="BH236" s="45"/>
      <c r="BI236" s="46">
        <f t="shared" ref="BI236:BI239" si="1310">VALUE(CONCATENATE(Q236,R236))</f>
        <v>0</v>
      </c>
      <c r="BJ236" s="46" t="str">
        <f t="shared" ref="BJ236:BJ239" si="1311">IF(OR(VALUE(R236)=0,BI236="",VALUE(R236)&gt;5,AND(VALUE(BI236)&gt;5,VALUE(BI236)&lt;16),AND(VALUE(BI236)&gt;65,VALUE(BI236)&lt;76),AND(VALUE(BI236)&gt;85,VALUE(BI236)&lt;96)),"",CONCATENATE(IF(VALUE(R236)=1,"un",IF(VALUE(R236)=2,"deux",IF(VALUE(R236)=3,"trois",IF(VALUE(R236)=4,"quatre",IF(VALUE(R236)=5,"cinq")))))," euro"))</f>
        <v/>
      </c>
      <c r="BK236" s="46" t="str">
        <f t="shared" ref="BK236:BK239" si="1312">IF(OR(BI236="",VALUE(R236)&lt;6,AND(VALUE(BI236)&gt;10,VALUE(BI236)&lt;17),BI236=76,BI236=96),"",CONCATENATE(IF(VALUE(R236)=6,"six",IF(VALUE(R236)=7,"sept",IF(VALUE(R236)=8,"huit",IF(VALUE(R236)=9,"neuf",IF(VALUE(BI236)=10,"dix")))))," euro"))</f>
        <v/>
      </c>
      <c r="BL236" s="46" t="str">
        <f t="shared" ref="BL236:BL239" si="1313">IF(OR(BI236="",VALUE(BI236)&lt;11,AND(VALUE(BI236)&gt;15,VALUE(BI236)&lt;71),AND(VALUE(BI236)&gt;75,VALUE(BI236)&lt;91),VALUE(BI236)&gt;95),"",CONCATENATE(IF(OR(VALUE(BI236)=91,VALUE(BI236)=71,VALUE(BI236)=11),"onze",IF(OR(VALUE(BI236)=92,VALUE(BI236)=72,VALUE(BI236)=12),"douze",IF(OR(VALUE(BI236)=93,VALUE(BI236)=73,VALUE(BI236)=13),"treize",IF(OR(BI236=94,BI236=74,BI236=14),"quatorze",IF(OR(BI236=95,BI236=75,BI236=15),"quinze")))))," euro"))</f>
        <v/>
      </c>
      <c r="BM236" s="46" t="str">
        <f t="shared" ref="BM236:BM239" si="1314">IF(OR(BI236=16,BI236=76,BI236=96),"seize euro","")</f>
        <v/>
      </c>
      <c r="BN236" s="46" t="str">
        <f t="shared" ref="BN236:BN239" si="1315">IF(VALUE(CONCATENATE(J236,K236,L236,M236,N236,O236,P236,Q236,R236))=0,"zero euro",CONCATENATE(" ",BJ236,BK236,BL236,BM236,IF(VALUE(CONCATENATE(M236,N236,O236,P236,Q236,R236))=0," d'",""),IF(OR(VALUE(R236)=0,VALUE(CONCATENATE(P236,Q236,R236))=0)," euro",""),IF(VALUE(CONCATENATE(J236,K236,L236,M236,N236,O236,P236,Q236,R236))&gt;1,"s","")))</f>
        <v>zero euro</v>
      </c>
      <c r="BO236" s="45"/>
      <c r="BP236" s="46" t="str">
        <f t="shared" ref="BP236:BP239" si="1316">IF(VALUE(CONCATENATE(T236,U236))=0,""," virgule")</f>
        <v/>
      </c>
      <c r="BQ236" s="45"/>
      <c r="BR236" s="46" t="str">
        <f t="shared" ref="BR236:BR239" si="1317">IF(OR(T236="",VALUE(T236)=0,VALUE(T236)&gt;5,AND(VALUE(BV236)&gt;10,VALUE(BV236)&lt;17)),"",IF(OR(VALUE(BV236)=10,AND(VALUE(BV236)&gt;16,VALUE(BV236)&lt;20)),"dix",IF(VALUE(T236)=2,"vingt",IF(VALUE(T236)=3,"trente",IF(VALUE(T236)=4,"quarante",IF(VALUE(T236)=5,"cinquante"))))))</f>
        <v/>
      </c>
      <c r="BS236" s="46" t="str">
        <f t="shared" ref="BS236:BS239" si="1318">IF(OR(T236="",VALUE(T236)&lt;6),"",IF(AND(VALUE(T236)=7,OR(VALUE(U236)=0,BV236&gt;76)),"soixante dix",IF(OR(VALUE(T236)=6,VALUE(T236)=7),"soixante",IF(AND(VALUE(T236)=9,OR(VALUE(U236)=0,VALUE(BV236)&gt;96)),"quatre vingt dix",IF(OR(VALUE(T236)=8,VALUE(T236)=9),"quatre vingt")))))</f>
        <v/>
      </c>
      <c r="BT236" s="46" t="str">
        <f t="shared" ref="BT236:BT239" si="1319">CONCATENATE(" ",BR236,BS236,IF(OR(VALUE(U236)&lt;&gt;1,VALUE(T236)=0,VALUE(T236)=1,VALUE(T236)=8,VALUE(T236)=9),""," et"))</f>
        <v xml:space="preserve"> </v>
      </c>
      <c r="BU236" s="45"/>
      <c r="BV236" s="46">
        <f t="shared" ref="BV236:BV239" si="1320">VALUE(CONCATENATE(T236,U236))</f>
        <v>0</v>
      </c>
      <c r="BW236" s="46" t="str">
        <f>IF(OR(VALUE(U236)=0,BV236="",VALUE(U236)&gt;5,AND(VALUE(BV236)&gt;5,VALUE(BV236)&lt;16),AND(VALUE(BV236)&gt;65,VALUE(BV236)&lt;76),AND(VALUE(BV236)&gt;85,VALUE(BV236)&lt;96)),"",CONCATENATE(IF(VALUE(U236)=1,"un",IF(VALUE(U236)=2,"deux",IF(VALUE(U236)=3,"trois",IF(VALUE(U236)=4,"quatre",IF(VALUE(U236)=5,"cinq")))))," centime"))</f>
        <v/>
      </c>
      <c r="BX236" s="46" t="str">
        <f>IF(OR(BV236="",VALUE(U236)&lt;6,AND(VALUE(BV236)&gt;10,VALUE(BV236)&lt;17),BV236=76,BV236=96),"",CONCATENATE(IF(VALUE(U236)=6,"six",IF(VALUE(U236)=7,"sept",IF(VALUE(U236)=8,"huit",IF(VALUE(U236)=9,"neuf",IF(VALUE(BV236)=10,"dix")))))," centime"))</f>
        <v/>
      </c>
      <c r="BY236" s="46" t="str">
        <f>IF(OR(BV236="",VALUE(BV236)&lt;11,AND(VALUE(BV236)&gt;15,VALUE(BV236)&lt;71),AND(VALUE(BV236)&gt;75,VALUE(BV236)&lt;91),VALUE(BV236)&gt;95),"",CONCATENATE(IF(OR(VALUE(BV236)=91,VALUE(BV236)=71,VALUE(BV236)=11),"onze",IF(OR(VALUE(BV236)=92,VALUE(BV236)=72,VALUE(BV236)=12),"douze",IF(OR(VALUE(BV236)=93,VALUE(BV236)=73,VALUE(BV236)=13),"treize",IF(OR(BV236=94,BV236=74,BV236=14),"quatorze",IF(OR(BV236=95,BV236=75,BV236=15),"quinze")))))," centime"))</f>
        <v/>
      </c>
      <c r="BZ236" s="46" t="str">
        <f>IF(OR(BV236=16,BV236=76,BV236=96),"seize centime","")</f>
        <v/>
      </c>
      <c r="CA236" s="46" t="str">
        <f>CONCATENATE(" ",BW236,BX236,BY236,BZ236,IF(AND(VALUE(RIGHT(I236,2))&lt;&gt;0,VALUE(RIGHT(I236,1))=0),"centime",""),IF(VALUE(CONCATENATE(T236,U236))&gt;1,"s",""))</f>
        <v xml:space="preserve"> </v>
      </c>
      <c r="CB236" s="45"/>
      <c r="CC236" s="19" t="str">
        <f t="shared" ref="CC236:CC239" si="1321">CONCATENATE(Y236,AC236,AJ236,AN236,AR236,AY236,BC236,BG236,BN236,BP236,BT236,CA236)</f>
        <v xml:space="preserve">       zero euro  </v>
      </c>
      <c r="CD236" s="47" t="e">
        <f>#REF!*H236</f>
        <v>#REF!</v>
      </c>
    </row>
    <row r="237" spans="1:82" ht="11.25" x14ac:dyDescent="0.2">
      <c r="A237" s="23" t="s">
        <v>337</v>
      </c>
      <c r="B237" s="72">
        <v>2</v>
      </c>
      <c r="C237" s="60">
        <v>5</v>
      </c>
      <c r="D237" s="60">
        <v>2</v>
      </c>
      <c r="E237" s="49">
        <f>IF(G237="","",MAX(E$9:E236)+1)</f>
        <v>179</v>
      </c>
      <c r="F237" s="76" t="s">
        <v>179</v>
      </c>
      <c r="G237" s="62" t="s">
        <v>42</v>
      </c>
      <c r="H237" s="43">
        <v>0</v>
      </c>
      <c r="I237" s="44" t="str">
        <f t="shared" si="1268"/>
        <v xml:space="preserve"> 0,00</v>
      </c>
      <c r="J237" s="44" t="str">
        <f t="shared" si="1269"/>
        <v>0</v>
      </c>
      <c r="K237" s="44" t="str">
        <f t="shared" si="1270"/>
        <v>0</v>
      </c>
      <c r="L237" s="44" t="str">
        <f t="shared" si="1271"/>
        <v>0</v>
      </c>
      <c r="M237" s="44" t="str">
        <f t="shared" si="1272"/>
        <v>0</v>
      </c>
      <c r="N237" s="44" t="str">
        <f t="shared" si="1273"/>
        <v>0</v>
      </c>
      <c r="O237" s="44" t="str">
        <f t="shared" si="1274"/>
        <v>0</v>
      </c>
      <c r="P237" s="44" t="str">
        <f t="shared" si="1275"/>
        <v>0</v>
      </c>
      <c r="Q237" s="44" t="str">
        <f t="shared" si="1276"/>
        <v>0</v>
      </c>
      <c r="R237" s="44" t="str">
        <f t="shared" si="1277"/>
        <v>0</v>
      </c>
      <c r="S237" s="44" t="s">
        <v>12</v>
      </c>
      <c r="T237" s="44" t="str">
        <f t="shared" si="1278"/>
        <v>0</v>
      </c>
      <c r="U237" s="44" t="str">
        <f t="shared" si="1279"/>
        <v>0</v>
      </c>
      <c r="V237" s="45"/>
      <c r="W237" s="46" t="str">
        <f t="shared" si="1280"/>
        <v/>
      </c>
      <c r="X237" s="46" t="str">
        <f t="shared" si="1281"/>
        <v/>
      </c>
      <c r="Y237" s="46" t="str">
        <f t="shared" si="1282"/>
        <v/>
      </c>
      <c r="Z237" s="45"/>
      <c r="AA237" s="46" t="str">
        <f t="shared" si="1283"/>
        <v/>
      </c>
      <c r="AB237" s="46" t="str">
        <f t="shared" si="1284"/>
        <v/>
      </c>
      <c r="AC237" s="46" t="str">
        <f t="shared" si="1285"/>
        <v xml:space="preserve"> </v>
      </c>
      <c r="AD237" s="45"/>
      <c r="AE237" s="46">
        <f t="shared" si="1286"/>
        <v>0</v>
      </c>
      <c r="AF237" s="46" t="str">
        <f t="shared" si="1287"/>
        <v/>
      </c>
      <c r="AG237" s="46" t="str">
        <f t="shared" si="1288"/>
        <v/>
      </c>
      <c r="AH237" s="46" t="str">
        <f t="shared" si="1289"/>
        <v/>
      </c>
      <c r="AI237" s="46" t="str">
        <f t="shared" si="1290"/>
        <v/>
      </c>
      <c r="AJ237" s="46" t="str">
        <f t="shared" si="1291"/>
        <v xml:space="preserve"> </v>
      </c>
      <c r="AK237" s="45"/>
      <c r="AL237" s="46" t="str">
        <f t="shared" si="1292"/>
        <v/>
      </c>
      <c r="AM237" s="46" t="str">
        <f t="shared" si="1293"/>
        <v/>
      </c>
      <c r="AN237" s="46" t="str">
        <f t="shared" si="1294"/>
        <v xml:space="preserve"> </v>
      </c>
      <c r="AO237" s="45"/>
      <c r="AP237" s="46" t="str">
        <f t="shared" si="1295"/>
        <v/>
      </c>
      <c r="AQ237" s="46" t="str">
        <f t="shared" si="1296"/>
        <v/>
      </c>
      <c r="AR237" s="46" t="str">
        <f t="shared" si="1297"/>
        <v xml:space="preserve"> </v>
      </c>
      <c r="AS237" s="45"/>
      <c r="AT237" s="46">
        <f t="shared" si="1298"/>
        <v>0</v>
      </c>
      <c r="AU237" s="46" t="str">
        <f t="shared" si="1299"/>
        <v/>
      </c>
      <c r="AV237" s="46" t="str">
        <f t="shared" si="1300"/>
        <v/>
      </c>
      <c r="AW237" s="46" t="str">
        <f t="shared" si="1301"/>
        <v/>
      </c>
      <c r="AX237" s="46" t="str">
        <f t="shared" si="1302"/>
        <v/>
      </c>
      <c r="AY237" s="46" t="str">
        <f t="shared" si="1303"/>
        <v xml:space="preserve"> </v>
      </c>
      <c r="AZ237" s="45"/>
      <c r="BA237" s="46" t="str">
        <f t="shared" si="1304"/>
        <v/>
      </c>
      <c r="BB237" s="46" t="str">
        <f t="shared" si="1305"/>
        <v/>
      </c>
      <c r="BC237" s="46" t="str">
        <f t="shared" si="1306"/>
        <v xml:space="preserve"> </v>
      </c>
      <c r="BD237" s="45"/>
      <c r="BE237" s="46" t="str">
        <f t="shared" si="1307"/>
        <v/>
      </c>
      <c r="BF237" s="46" t="str">
        <f t="shared" si="1308"/>
        <v/>
      </c>
      <c r="BG237" s="46" t="str">
        <f t="shared" si="1309"/>
        <v xml:space="preserve"> </v>
      </c>
      <c r="BH237" s="45"/>
      <c r="BI237" s="46">
        <f t="shared" si="1310"/>
        <v>0</v>
      </c>
      <c r="BJ237" s="46" t="str">
        <f t="shared" si="1311"/>
        <v/>
      </c>
      <c r="BK237" s="46" t="str">
        <f t="shared" si="1312"/>
        <v/>
      </c>
      <c r="BL237" s="46" t="str">
        <f t="shared" si="1313"/>
        <v/>
      </c>
      <c r="BM237" s="46" t="str">
        <f t="shared" si="1314"/>
        <v/>
      </c>
      <c r="BN237" s="46" t="str">
        <f t="shared" si="1315"/>
        <v>zero euro</v>
      </c>
      <c r="BO237" s="45"/>
      <c r="BP237" s="46" t="str">
        <f t="shared" si="1316"/>
        <v/>
      </c>
      <c r="BQ237" s="45"/>
      <c r="BR237" s="46" t="str">
        <f t="shared" si="1317"/>
        <v/>
      </c>
      <c r="BS237" s="46" t="str">
        <f t="shared" si="1318"/>
        <v/>
      </c>
      <c r="BT237" s="46" t="str">
        <f t="shared" si="1319"/>
        <v xml:space="preserve"> </v>
      </c>
      <c r="BU237" s="45"/>
      <c r="BV237" s="46">
        <f t="shared" si="1320"/>
        <v>0</v>
      </c>
      <c r="BW237" s="46" t="str">
        <f>IF(OR(VALUE(U237)=0,BV237="",VALUE(U237)&gt;5,AND(VALUE(BV237)&gt;5,VALUE(BV237)&lt;16),AND(VALUE(BV237)&gt;65,VALUE(BV237)&lt;76),AND(VALUE(BV237)&gt;85,VALUE(BV237)&lt;96)),"",CONCATENATE(IF(VALUE(U237)=1,"un",IF(VALUE(U237)=2,"deux",IF(VALUE(U237)=3,"trois",IF(VALUE(U237)=4,"quatre",IF(VALUE(U237)=5,"cinq")))))," centime"))</f>
        <v/>
      </c>
      <c r="BX237" s="46" t="str">
        <f>IF(OR(BV237="",VALUE(U237)&lt;6,AND(VALUE(BV237)&gt;10,VALUE(BV237)&lt;17),BV237=76,BV237=96),"",CONCATENATE(IF(VALUE(U237)=6,"six",IF(VALUE(U237)=7,"sept",IF(VALUE(U237)=8,"huit",IF(VALUE(U237)=9,"neuf",IF(VALUE(BV237)=10,"dix")))))," centime"))</f>
        <v/>
      </c>
      <c r="BY237" s="46" t="str">
        <f>IF(OR(BV237="",VALUE(BV237)&lt;11,AND(VALUE(BV237)&gt;15,VALUE(BV237)&lt;71),AND(VALUE(BV237)&gt;75,VALUE(BV237)&lt;91),VALUE(BV237)&gt;95),"",CONCATENATE(IF(OR(VALUE(BV237)=91,VALUE(BV237)=71,VALUE(BV237)=11),"onze",IF(OR(VALUE(BV237)=92,VALUE(BV237)=72,VALUE(BV237)=12),"douze",IF(OR(VALUE(BV237)=93,VALUE(BV237)=73,VALUE(BV237)=13),"treize",IF(OR(BV237=94,BV237=74,BV237=14),"quatorze",IF(OR(BV237=95,BV237=75,BV237=15),"quinze")))))," centime"))</f>
        <v/>
      </c>
      <c r="BZ237" s="46" t="str">
        <f>IF(OR(BV237=16,BV237=76,BV237=96),"seize centime","")</f>
        <v/>
      </c>
      <c r="CA237" s="46" t="str">
        <f>CONCATENATE(" ",BW237,BX237,BY237,BZ237,IF(AND(VALUE(RIGHT(I237,2))&lt;&gt;0,VALUE(RIGHT(I237,1))=0),"centime",""),IF(VALUE(CONCATENATE(T237,U237))&gt;1,"s",""))</f>
        <v xml:space="preserve"> </v>
      </c>
      <c r="CB237" s="45"/>
      <c r="CC237" s="19" t="str">
        <f t="shared" si="1321"/>
        <v xml:space="preserve">       zero euro  </v>
      </c>
      <c r="CD237" s="47" t="e">
        <f>#REF!*H237</f>
        <v>#REF!</v>
      </c>
    </row>
    <row r="238" spans="1:82" ht="33.75" x14ac:dyDescent="0.2">
      <c r="A238" s="23" t="s">
        <v>337</v>
      </c>
      <c r="B238" s="72">
        <v>2</v>
      </c>
      <c r="C238" s="60">
        <v>5</v>
      </c>
      <c r="D238" s="60">
        <v>2</v>
      </c>
      <c r="E238" s="49">
        <f>IF(G238="","",MAX(E$9:E237)+1)</f>
        <v>180</v>
      </c>
      <c r="F238" s="76" t="s">
        <v>180</v>
      </c>
      <c r="G238" s="48" t="s">
        <v>374</v>
      </c>
      <c r="H238" s="43">
        <v>0</v>
      </c>
      <c r="I238" s="44" t="str">
        <f t="shared" si="1268"/>
        <v xml:space="preserve"> 0,00</v>
      </c>
      <c r="J238" s="44" t="str">
        <f t="shared" si="1269"/>
        <v>0</v>
      </c>
      <c r="K238" s="44" t="str">
        <f t="shared" si="1270"/>
        <v>0</v>
      </c>
      <c r="L238" s="44" t="str">
        <f t="shared" si="1271"/>
        <v>0</v>
      </c>
      <c r="M238" s="44" t="str">
        <f t="shared" si="1272"/>
        <v>0</v>
      </c>
      <c r="N238" s="44" t="str">
        <f t="shared" si="1273"/>
        <v>0</v>
      </c>
      <c r="O238" s="44" t="str">
        <f t="shared" si="1274"/>
        <v>0</v>
      </c>
      <c r="P238" s="44" t="str">
        <f t="shared" si="1275"/>
        <v>0</v>
      </c>
      <c r="Q238" s="44" t="str">
        <f t="shared" si="1276"/>
        <v>0</v>
      </c>
      <c r="R238" s="44" t="str">
        <f t="shared" si="1277"/>
        <v>0</v>
      </c>
      <c r="S238" s="44" t="s">
        <v>12</v>
      </c>
      <c r="T238" s="44" t="str">
        <f t="shared" si="1278"/>
        <v>0</v>
      </c>
      <c r="U238" s="44" t="str">
        <f t="shared" si="1279"/>
        <v>0</v>
      </c>
      <c r="V238" s="45"/>
      <c r="W238" s="46" t="str">
        <f t="shared" si="1280"/>
        <v/>
      </c>
      <c r="X238" s="46" t="str">
        <f t="shared" si="1281"/>
        <v/>
      </c>
      <c r="Y238" s="46" t="str">
        <f t="shared" si="1282"/>
        <v/>
      </c>
      <c r="Z238" s="45"/>
      <c r="AA238" s="46" t="str">
        <f t="shared" si="1283"/>
        <v/>
      </c>
      <c r="AB238" s="46" t="str">
        <f t="shared" si="1284"/>
        <v/>
      </c>
      <c r="AC238" s="46" t="str">
        <f t="shared" si="1285"/>
        <v xml:space="preserve"> </v>
      </c>
      <c r="AD238" s="45"/>
      <c r="AE238" s="46">
        <f t="shared" si="1286"/>
        <v>0</v>
      </c>
      <c r="AF238" s="46" t="str">
        <f t="shared" si="1287"/>
        <v/>
      </c>
      <c r="AG238" s="46" t="str">
        <f t="shared" si="1288"/>
        <v/>
      </c>
      <c r="AH238" s="46" t="str">
        <f t="shared" si="1289"/>
        <v/>
      </c>
      <c r="AI238" s="46" t="str">
        <f t="shared" si="1290"/>
        <v/>
      </c>
      <c r="AJ238" s="46" t="str">
        <f t="shared" si="1291"/>
        <v xml:space="preserve"> </v>
      </c>
      <c r="AK238" s="45"/>
      <c r="AL238" s="46" t="str">
        <f t="shared" si="1292"/>
        <v/>
      </c>
      <c r="AM238" s="46" t="str">
        <f t="shared" si="1293"/>
        <v/>
      </c>
      <c r="AN238" s="46" t="str">
        <f t="shared" si="1294"/>
        <v xml:space="preserve"> </v>
      </c>
      <c r="AO238" s="45"/>
      <c r="AP238" s="46" t="str">
        <f t="shared" si="1295"/>
        <v/>
      </c>
      <c r="AQ238" s="46" t="str">
        <f t="shared" si="1296"/>
        <v/>
      </c>
      <c r="AR238" s="46" t="str">
        <f t="shared" si="1297"/>
        <v xml:space="preserve"> </v>
      </c>
      <c r="AS238" s="45"/>
      <c r="AT238" s="46">
        <f t="shared" si="1298"/>
        <v>0</v>
      </c>
      <c r="AU238" s="46" t="str">
        <f t="shared" si="1299"/>
        <v/>
      </c>
      <c r="AV238" s="46" t="str">
        <f t="shared" si="1300"/>
        <v/>
      </c>
      <c r="AW238" s="46" t="str">
        <f t="shared" si="1301"/>
        <v/>
      </c>
      <c r="AX238" s="46" t="str">
        <f t="shared" si="1302"/>
        <v/>
      </c>
      <c r="AY238" s="46" t="str">
        <f t="shared" si="1303"/>
        <v xml:space="preserve"> </v>
      </c>
      <c r="AZ238" s="45"/>
      <c r="BA238" s="46" t="str">
        <f t="shared" si="1304"/>
        <v/>
      </c>
      <c r="BB238" s="46" t="str">
        <f t="shared" si="1305"/>
        <v/>
      </c>
      <c r="BC238" s="46" t="str">
        <f t="shared" si="1306"/>
        <v xml:space="preserve"> </v>
      </c>
      <c r="BD238" s="45"/>
      <c r="BE238" s="46" t="str">
        <f t="shared" si="1307"/>
        <v/>
      </c>
      <c r="BF238" s="46" t="str">
        <f t="shared" si="1308"/>
        <v/>
      </c>
      <c r="BG238" s="46" t="str">
        <f t="shared" si="1309"/>
        <v xml:space="preserve"> </v>
      </c>
      <c r="BH238" s="45"/>
      <c r="BI238" s="46">
        <f t="shared" si="1310"/>
        <v>0</v>
      </c>
      <c r="BJ238" s="46" t="str">
        <f t="shared" si="1311"/>
        <v/>
      </c>
      <c r="BK238" s="46" t="str">
        <f t="shared" si="1312"/>
        <v/>
      </c>
      <c r="BL238" s="46" t="str">
        <f t="shared" si="1313"/>
        <v/>
      </c>
      <c r="BM238" s="46" t="str">
        <f t="shared" si="1314"/>
        <v/>
      </c>
      <c r="BN238" s="46" t="str">
        <f t="shared" si="1315"/>
        <v>zero euro</v>
      </c>
      <c r="BO238" s="45"/>
      <c r="BP238" s="46" t="str">
        <f t="shared" si="1316"/>
        <v/>
      </c>
      <c r="BQ238" s="45"/>
      <c r="BR238" s="46" t="str">
        <f t="shared" si="1317"/>
        <v/>
      </c>
      <c r="BS238" s="46" t="str">
        <f t="shared" si="1318"/>
        <v/>
      </c>
      <c r="BT238" s="46" t="str">
        <f t="shared" si="1319"/>
        <v xml:space="preserve"> </v>
      </c>
      <c r="BU238" s="45"/>
      <c r="BV238" s="46">
        <f t="shared" si="1320"/>
        <v>0</v>
      </c>
      <c r="BW238" s="46" t="str">
        <f>IF(OR(VALUE(U238)=0,BV238="",VALUE(U238)&gt;5,AND(VALUE(BV238)&gt;5,VALUE(BV238)&lt;16),AND(VALUE(BV238)&gt;65,VALUE(BV238)&lt;76),AND(VALUE(BV238)&gt;85,VALUE(BV238)&lt;96)),"",CONCATENATE(IF(VALUE(U238)=1,"un",IF(VALUE(U238)=2,"deux",IF(VALUE(U238)=3,"trois",IF(VALUE(U238)=4,"quatre",IF(VALUE(U238)=5,"cinq")))))," centime"))</f>
        <v/>
      </c>
      <c r="BX238" s="46" t="str">
        <f>IF(OR(BV238="",VALUE(U238)&lt;6,AND(VALUE(BV238)&gt;10,VALUE(BV238)&lt;17),BV238=76,BV238=96),"",CONCATENATE(IF(VALUE(U238)=6,"six",IF(VALUE(U238)=7,"sept",IF(VALUE(U238)=8,"huit",IF(VALUE(U238)=9,"neuf",IF(VALUE(BV238)=10,"dix")))))," centime"))</f>
        <v/>
      </c>
      <c r="BY238" s="46" t="str">
        <f>IF(OR(BV238="",VALUE(BV238)&lt;11,AND(VALUE(BV238)&gt;15,VALUE(BV238)&lt;71),AND(VALUE(BV238)&gt;75,VALUE(BV238)&lt;91),VALUE(BV238)&gt;95),"",CONCATENATE(IF(OR(VALUE(BV238)=91,VALUE(BV238)=71,VALUE(BV238)=11),"onze",IF(OR(VALUE(BV238)=92,VALUE(BV238)=72,VALUE(BV238)=12),"douze",IF(OR(VALUE(BV238)=93,VALUE(BV238)=73,VALUE(BV238)=13),"treize",IF(OR(BV238=94,BV238=74,BV238=14),"quatorze",IF(OR(BV238=95,BV238=75,BV238=15),"quinze")))))," centime"))</f>
        <v/>
      </c>
      <c r="BZ238" s="46" t="str">
        <f>IF(OR(BV238=16,BV238=76,BV238=96),"seize centime","")</f>
        <v/>
      </c>
      <c r="CA238" s="46" t="str">
        <f>CONCATENATE(" ",BW238,BX238,BY238,BZ238,IF(AND(VALUE(RIGHT(I238,2))&lt;&gt;0,VALUE(RIGHT(I238,1))=0),"centime",""),IF(VALUE(CONCATENATE(T238,U238))&gt;1,"s",""))</f>
        <v xml:space="preserve"> </v>
      </c>
      <c r="CB238" s="45"/>
      <c r="CC238" s="19" t="str">
        <f t="shared" si="1321"/>
        <v xml:space="preserve">       zero euro  </v>
      </c>
      <c r="CD238" s="47" t="e">
        <f>#REF!*H238</f>
        <v>#REF!</v>
      </c>
    </row>
    <row r="239" spans="1:82" ht="11.25" x14ac:dyDescent="0.2">
      <c r="A239" s="23" t="s">
        <v>337</v>
      </c>
      <c r="B239" s="72">
        <v>2</v>
      </c>
      <c r="C239" s="60">
        <v>5</v>
      </c>
      <c r="D239" s="60">
        <v>2</v>
      </c>
      <c r="E239" s="49">
        <f>IF(G239="","",MAX(E$9:E238)+1)</f>
        <v>181</v>
      </c>
      <c r="F239" s="76" t="s">
        <v>179</v>
      </c>
      <c r="G239" s="62" t="s">
        <v>42</v>
      </c>
      <c r="H239" s="43">
        <v>0</v>
      </c>
      <c r="I239" s="44" t="str">
        <f t="shared" si="1268"/>
        <v xml:space="preserve"> 0,00</v>
      </c>
      <c r="J239" s="44" t="str">
        <f t="shared" si="1269"/>
        <v>0</v>
      </c>
      <c r="K239" s="44" t="str">
        <f t="shared" si="1270"/>
        <v>0</v>
      </c>
      <c r="L239" s="44" t="str">
        <f t="shared" si="1271"/>
        <v>0</v>
      </c>
      <c r="M239" s="44" t="str">
        <f t="shared" si="1272"/>
        <v>0</v>
      </c>
      <c r="N239" s="44" t="str">
        <f t="shared" si="1273"/>
        <v>0</v>
      </c>
      <c r="O239" s="44" t="str">
        <f t="shared" si="1274"/>
        <v>0</v>
      </c>
      <c r="P239" s="44" t="str">
        <f t="shared" si="1275"/>
        <v>0</v>
      </c>
      <c r="Q239" s="44" t="str">
        <f t="shared" si="1276"/>
        <v>0</v>
      </c>
      <c r="R239" s="44" t="str">
        <f t="shared" si="1277"/>
        <v>0</v>
      </c>
      <c r="S239" s="44" t="s">
        <v>12</v>
      </c>
      <c r="T239" s="44" t="str">
        <f t="shared" si="1278"/>
        <v>0</v>
      </c>
      <c r="U239" s="44" t="str">
        <f t="shared" si="1279"/>
        <v>0</v>
      </c>
      <c r="V239" s="45"/>
      <c r="W239" s="46" t="str">
        <f t="shared" si="1280"/>
        <v/>
      </c>
      <c r="X239" s="46" t="str">
        <f t="shared" si="1281"/>
        <v/>
      </c>
      <c r="Y239" s="46" t="str">
        <f t="shared" si="1282"/>
        <v/>
      </c>
      <c r="Z239" s="45"/>
      <c r="AA239" s="46" t="str">
        <f t="shared" si="1283"/>
        <v/>
      </c>
      <c r="AB239" s="46" t="str">
        <f t="shared" si="1284"/>
        <v/>
      </c>
      <c r="AC239" s="46" t="str">
        <f t="shared" si="1285"/>
        <v xml:space="preserve"> </v>
      </c>
      <c r="AD239" s="45"/>
      <c r="AE239" s="46">
        <f t="shared" si="1286"/>
        <v>0</v>
      </c>
      <c r="AF239" s="46" t="str">
        <f t="shared" si="1287"/>
        <v/>
      </c>
      <c r="AG239" s="46" t="str">
        <f t="shared" si="1288"/>
        <v/>
      </c>
      <c r="AH239" s="46" t="str">
        <f t="shared" si="1289"/>
        <v/>
      </c>
      <c r="AI239" s="46" t="str">
        <f t="shared" si="1290"/>
        <v/>
      </c>
      <c r="AJ239" s="46" t="str">
        <f t="shared" si="1291"/>
        <v xml:space="preserve"> </v>
      </c>
      <c r="AK239" s="45"/>
      <c r="AL239" s="46" t="str">
        <f t="shared" si="1292"/>
        <v/>
      </c>
      <c r="AM239" s="46" t="str">
        <f t="shared" si="1293"/>
        <v/>
      </c>
      <c r="AN239" s="46" t="str">
        <f t="shared" si="1294"/>
        <v xml:space="preserve"> </v>
      </c>
      <c r="AO239" s="45"/>
      <c r="AP239" s="46" t="str">
        <f t="shared" si="1295"/>
        <v/>
      </c>
      <c r="AQ239" s="46" t="str">
        <f t="shared" si="1296"/>
        <v/>
      </c>
      <c r="AR239" s="46" t="str">
        <f t="shared" si="1297"/>
        <v xml:space="preserve"> </v>
      </c>
      <c r="AS239" s="45"/>
      <c r="AT239" s="46">
        <f t="shared" si="1298"/>
        <v>0</v>
      </c>
      <c r="AU239" s="46" t="str">
        <f t="shared" si="1299"/>
        <v/>
      </c>
      <c r="AV239" s="46" t="str">
        <f t="shared" si="1300"/>
        <v/>
      </c>
      <c r="AW239" s="46" t="str">
        <f t="shared" si="1301"/>
        <v/>
      </c>
      <c r="AX239" s="46" t="str">
        <f t="shared" si="1302"/>
        <v/>
      </c>
      <c r="AY239" s="46" t="str">
        <f t="shared" si="1303"/>
        <v xml:space="preserve"> </v>
      </c>
      <c r="AZ239" s="45"/>
      <c r="BA239" s="46" t="str">
        <f t="shared" si="1304"/>
        <v/>
      </c>
      <c r="BB239" s="46" t="str">
        <f t="shared" si="1305"/>
        <v/>
      </c>
      <c r="BC239" s="46" t="str">
        <f t="shared" si="1306"/>
        <v xml:space="preserve"> </v>
      </c>
      <c r="BD239" s="45"/>
      <c r="BE239" s="46" t="str">
        <f t="shared" si="1307"/>
        <v/>
      </c>
      <c r="BF239" s="46" t="str">
        <f t="shared" si="1308"/>
        <v/>
      </c>
      <c r="BG239" s="46" t="str">
        <f t="shared" si="1309"/>
        <v xml:space="preserve"> </v>
      </c>
      <c r="BH239" s="45"/>
      <c r="BI239" s="46">
        <f t="shared" si="1310"/>
        <v>0</v>
      </c>
      <c r="BJ239" s="46" t="str">
        <f t="shared" si="1311"/>
        <v/>
      </c>
      <c r="BK239" s="46" t="str">
        <f t="shared" si="1312"/>
        <v/>
      </c>
      <c r="BL239" s="46" t="str">
        <f t="shared" si="1313"/>
        <v/>
      </c>
      <c r="BM239" s="46" t="str">
        <f t="shared" si="1314"/>
        <v/>
      </c>
      <c r="BN239" s="46" t="str">
        <f t="shared" si="1315"/>
        <v>zero euro</v>
      </c>
      <c r="BO239" s="45"/>
      <c r="BP239" s="46" t="str">
        <f t="shared" si="1316"/>
        <v/>
      </c>
      <c r="BQ239" s="45"/>
      <c r="BR239" s="46" t="str">
        <f t="shared" si="1317"/>
        <v/>
      </c>
      <c r="BS239" s="46" t="str">
        <f t="shared" si="1318"/>
        <v/>
      </c>
      <c r="BT239" s="46" t="str">
        <f t="shared" si="1319"/>
        <v xml:space="preserve"> </v>
      </c>
      <c r="BU239" s="45"/>
      <c r="BV239" s="46">
        <f t="shared" si="1320"/>
        <v>0</v>
      </c>
      <c r="BW239" s="46" t="str">
        <f>IF(OR(VALUE(U239)=0,BV239="",VALUE(U239)&gt;5,AND(VALUE(BV239)&gt;5,VALUE(BV239)&lt;16),AND(VALUE(BV239)&gt;65,VALUE(BV239)&lt;76),AND(VALUE(BV239)&gt;85,VALUE(BV239)&lt;96)),"",CONCATENATE(IF(VALUE(U239)=1,"un",IF(VALUE(U239)=2,"deux",IF(VALUE(U239)=3,"trois",IF(VALUE(U239)=4,"quatre",IF(VALUE(U239)=5,"cinq")))))," centime"))</f>
        <v/>
      </c>
      <c r="BX239" s="46" t="str">
        <f>IF(OR(BV239="",VALUE(U239)&lt;6,AND(VALUE(BV239)&gt;10,VALUE(BV239)&lt;17),BV239=76,BV239=96),"",CONCATENATE(IF(VALUE(U239)=6,"six",IF(VALUE(U239)=7,"sept",IF(VALUE(U239)=8,"huit",IF(VALUE(U239)=9,"neuf",IF(VALUE(BV239)=10,"dix")))))," centime"))</f>
        <v/>
      </c>
      <c r="BY239" s="46" t="str">
        <f>IF(OR(BV239="",VALUE(BV239)&lt;11,AND(VALUE(BV239)&gt;15,VALUE(BV239)&lt;71),AND(VALUE(BV239)&gt;75,VALUE(BV239)&lt;91),VALUE(BV239)&gt;95),"",CONCATENATE(IF(OR(VALUE(BV239)=91,VALUE(BV239)=71,VALUE(BV239)=11),"onze",IF(OR(VALUE(BV239)=92,VALUE(BV239)=72,VALUE(BV239)=12),"douze",IF(OR(VALUE(BV239)=93,VALUE(BV239)=73,VALUE(BV239)=13),"treize",IF(OR(BV239=94,BV239=74,BV239=14),"quatorze",IF(OR(BV239=95,BV239=75,BV239=15),"quinze")))))," centime"))</f>
        <v/>
      </c>
      <c r="BZ239" s="46" t="str">
        <f>IF(OR(BV239=16,BV239=76,BV239=96),"seize centime","")</f>
        <v/>
      </c>
      <c r="CA239" s="46" t="str">
        <f>CONCATENATE(" ",BW239,BX239,BY239,BZ239,IF(AND(VALUE(RIGHT(I239,2))&lt;&gt;0,VALUE(RIGHT(I239,1))=0),"centime",""),IF(VALUE(CONCATENATE(T239,U239))&gt;1,"s",""))</f>
        <v xml:space="preserve"> </v>
      </c>
      <c r="CB239" s="45"/>
      <c r="CC239" s="19" t="str">
        <f t="shared" si="1321"/>
        <v xml:space="preserve">       zero euro  </v>
      </c>
      <c r="CD239" s="47" t="e">
        <f>#REF!*H239</f>
        <v>#REF!</v>
      </c>
    </row>
    <row r="240" spans="1:82" ht="15" customHeight="1" x14ac:dyDescent="0.2">
      <c r="A240" s="23" t="s">
        <v>337</v>
      </c>
      <c r="B240" s="29">
        <v>2</v>
      </c>
      <c r="C240" s="29">
        <v>6</v>
      </c>
      <c r="D240" s="29"/>
      <c r="E240" s="30" t="str">
        <f>IF(G240="","",MAX(E$9:E239)+1)</f>
        <v/>
      </c>
      <c r="F240" s="31" t="s">
        <v>181</v>
      </c>
      <c r="G240" s="32"/>
      <c r="H240" s="52"/>
      <c r="I240" s="64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9"/>
      <c r="W240" s="69"/>
      <c r="X240" s="69"/>
      <c r="Y240" s="69"/>
      <c r="Z240" s="69"/>
      <c r="AA240" s="69"/>
      <c r="AB240" s="69"/>
      <c r="AC240" s="69"/>
      <c r="AD240" s="69"/>
      <c r="AE240" s="69"/>
      <c r="AF240" s="69"/>
      <c r="AG240" s="69"/>
      <c r="AH240" s="69"/>
      <c r="AI240" s="69"/>
      <c r="AJ240" s="69"/>
      <c r="AK240" s="69"/>
      <c r="AL240" s="69"/>
      <c r="AM240" s="69"/>
      <c r="AN240" s="69"/>
      <c r="AO240" s="69"/>
      <c r="AP240" s="69"/>
      <c r="AQ240" s="69"/>
      <c r="AR240" s="69"/>
      <c r="AS240" s="69"/>
      <c r="AT240" s="69"/>
      <c r="AU240" s="69"/>
      <c r="AV240" s="69"/>
      <c r="AW240" s="69"/>
      <c r="AX240" s="69"/>
      <c r="AY240" s="69"/>
      <c r="AZ240" s="69"/>
      <c r="BA240" s="69"/>
      <c r="BB240" s="69"/>
      <c r="BC240" s="69"/>
      <c r="BD240" s="69"/>
      <c r="BE240" s="69"/>
      <c r="BF240" s="69"/>
      <c r="BG240" s="69"/>
      <c r="BH240" s="69"/>
      <c r="BI240" s="69"/>
      <c r="BJ240" s="69"/>
      <c r="BK240" s="69"/>
      <c r="BL240" s="69"/>
      <c r="BM240" s="69"/>
      <c r="BN240" s="69"/>
      <c r="BO240" s="69"/>
      <c r="BP240" s="69"/>
      <c r="BQ240" s="69"/>
      <c r="BR240" s="69"/>
      <c r="BS240" s="69"/>
      <c r="BT240" s="69"/>
      <c r="BU240" s="69"/>
      <c r="BV240" s="69"/>
      <c r="BW240" s="69"/>
      <c r="BX240" s="69"/>
      <c r="BY240" s="69"/>
      <c r="BZ240" s="69"/>
      <c r="CA240" s="69"/>
      <c r="CB240" s="69"/>
      <c r="CC240" s="52"/>
      <c r="CD240" s="52"/>
    </row>
    <row r="241" spans="1:82" ht="15" customHeight="1" x14ac:dyDescent="0.2">
      <c r="A241" s="23" t="s">
        <v>337</v>
      </c>
      <c r="B241" s="70">
        <v>2</v>
      </c>
      <c r="C241" s="56">
        <v>6</v>
      </c>
      <c r="D241" s="56">
        <v>1</v>
      </c>
      <c r="E241" s="57" t="str">
        <f>IF(G241="","",MAX(E$9:E240)+1)</f>
        <v/>
      </c>
      <c r="F241" s="58" t="s">
        <v>285</v>
      </c>
      <c r="G241" s="59"/>
      <c r="H241" s="38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  <c r="AO241" s="46"/>
      <c r="AP241" s="46"/>
      <c r="AQ241" s="46"/>
      <c r="AR241" s="46"/>
      <c r="AS241" s="46"/>
      <c r="AT241" s="46"/>
      <c r="AU241" s="46"/>
      <c r="AV241" s="46"/>
      <c r="AW241" s="46"/>
      <c r="AX241" s="46"/>
      <c r="AY241" s="46"/>
      <c r="AZ241" s="46"/>
      <c r="BA241" s="46"/>
      <c r="BB241" s="46"/>
      <c r="BC241" s="46"/>
      <c r="BD241" s="46"/>
      <c r="BE241" s="46"/>
      <c r="BF241" s="46"/>
      <c r="BG241" s="46"/>
      <c r="BH241" s="46"/>
      <c r="BI241" s="46"/>
      <c r="BJ241" s="46"/>
      <c r="BK241" s="46"/>
      <c r="BL241" s="46"/>
      <c r="BM241" s="46"/>
      <c r="BN241" s="46"/>
      <c r="BO241" s="46"/>
      <c r="BP241" s="46"/>
      <c r="BQ241" s="46"/>
      <c r="BR241" s="46"/>
      <c r="BS241" s="46"/>
      <c r="BT241" s="46"/>
      <c r="BU241" s="46"/>
      <c r="BV241" s="46"/>
      <c r="BW241" s="46"/>
      <c r="BX241" s="46"/>
      <c r="BY241" s="46"/>
      <c r="BZ241" s="46"/>
      <c r="CA241" s="46"/>
      <c r="CB241" s="46"/>
      <c r="CC241" s="59"/>
      <c r="CD241" s="59"/>
    </row>
    <row r="242" spans="1:82" ht="33.75" x14ac:dyDescent="0.2">
      <c r="A242" s="23" t="s">
        <v>337</v>
      </c>
      <c r="B242" s="72">
        <v>2</v>
      </c>
      <c r="C242" s="60">
        <v>6</v>
      </c>
      <c r="D242" s="60">
        <v>1</v>
      </c>
      <c r="E242" s="49">
        <f>IF(G242="","",MAX(E$9:E241)+1)</f>
        <v>182</v>
      </c>
      <c r="F242" s="76" t="s">
        <v>286</v>
      </c>
      <c r="G242" s="62" t="s">
        <v>28</v>
      </c>
      <c r="H242" s="43">
        <v>0</v>
      </c>
      <c r="I242" s="44" t="str">
        <f t="shared" si="1268"/>
        <v xml:space="preserve"> 0,00</v>
      </c>
      <c r="J242" s="44" t="str">
        <f>IF(H242&gt;=100000000,MID(RIGHT(I242,12),1,1),"0")</f>
        <v>0</v>
      </c>
      <c r="K242" s="44" t="str">
        <f>IF(H242&gt;=10000000,MID(RIGHT(I242,11),1,1),"0")</f>
        <v>0</v>
      </c>
      <c r="L242" s="44" t="str">
        <f>IF(H242&gt;=1000000,MID(RIGHT(I242,10),1,1),"0")</f>
        <v>0</v>
      </c>
      <c r="M242" s="44" t="str">
        <f>IF(H242&gt;=100000,MID(RIGHT(I242,9),1,1),"0")</f>
        <v>0</v>
      </c>
      <c r="N242" s="44" t="str">
        <f>IF(H242&gt;=10000,MID(RIGHT(I242,8),1,1),"0")</f>
        <v>0</v>
      </c>
      <c r="O242" s="44" t="str">
        <f>IF(H242&gt;=1000,MID(RIGHT(I242,7),1,1),"0")</f>
        <v>0</v>
      </c>
      <c r="P242" s="44" t="str">
        <f>IF(H242&gt;=100,MID(RIGHT(I242,6),1,1),"0")</f>
        <v>0</v>
      </c>
      <c r="Q242" s="44" t="str">
        <f>IF(H242&gt;=10,MID(RIGHT(I242,5),1,1),"0")</f>
        <v>0</v>
      </c>
      <c r="R242" s="44" t="str">
        <f>IF(H242&gt;=0,MID(RIGHT(I242,4),1,1),"0")</f>
        <v>0</v>
      </c>
      <c r="S242" s="44" t="s">
        <v>12</v>
      </c>
      <c r="T242" s="44" t="str">
        <f>IF(INT(H242)&lt;&gt;H242,MID(RIGHT(I242,2),1,1),"0")</f>
        <v>0</v>
      </c>
      <c r="U242" s="44" t="str">
        <f>IF(INT(H242*10)&lt;&gt;H242*10,RIGHT(I242,1),"0")</f>
        <v>0</v>
      </c>
      <c r="V242" s="45"/>
      <c r="W242" s="46" t="str">
        <f>IF(OR(VALUE(J242)=0,VALUE(J242)&gt;5),"",CONCATENATE(IF(VALUE(J242)=1,"",IF(VALUE(J242)=2,"deux ",IF(VALUE(J242)=3,"trois ",IF(VALUE(J242)=4,"quatre ",IF(VALUE(J242)=5,"cinq "))))),"cent"))</f>
        <v/>
      </c>
      <c r="X242" s="46" t="str">
        <f>IF(OR(J242="",VALUE(J242)&lt;6),"",CONCATENATE(IF(VALUE(J242)=6,"six ",IF(VALUE(J242)=7,"sept ",IF(VALUE(J242)=8,"huit ",IF(VALUE(J242)=9,"neuf ")))),"cent"))</f>
        <v/>
      </c>
      <c r="Y242" s="46" t="str">
        <f>CONCATENATE(W242,X242)</f>
        <v/>
      </c>
      <c r="Z242" s="45"/>
      <c r="AA242" s="46" t="str">
        <f>IF(OR(K242="",VALUE(K242)=0,VALUE(K242)&gt;5,AND(VALUE(AE242)&gt;10,VALUE(AE242)&lt;17)),"",IF(OR(VALUE(AE242)=10,AND(VALUE(AE242)&gt;16,VALUE(AE242)&lt;20)),"dix",IF(VALUE(K242)=2,"vingt",IF(VALUE(K242)=3,"trente",IF(VALUE(K242)=4,"quarante",IF(VALUE(K242)=5,"cinquante"))))))</f>
        <v/>
      </c>
      <c r="AB242" s="46" t="str">
        <f>IF(OR(K242="",VALUE(K242)&lt;6),"",IF(AND(VALUE(K242)=7,OR(VALUE(L242)=0,AE242&gt;76)),"soixante dix",IF(OR(VALUE(K242)=6,VALUE(K242)=7),"soixante",IF(AND(VALUE(K242)=9,OR(VALUE(L242)=0,VALUE(AE242)&gt;96)),"quatre vingt dix",IF(OR(VALUE(K242)=8,VALUE(K242)=9),"quatre vingt")))))</f>
        <v/>
      </c>
      <c r="AC242" s="46" t="str">
        <f>CONCATENATE(" ",AA242,AB242,IF(OR(VALUE(L242)&lt;&gt;1,VALUE(K242)=0,VALUE(K242)=1,VALUE(K242)=8,VALUE(K242)=9),""," et"))</f>
        <v xml:space="preserve"> </v>
      </c>
      <c r="AD242" s="45"/>
      <c r="AE242" s="46">
        <f>VALUE(CONCATENATE(K242,L242))</f>
        <v>0</v>
      </c>
      <c r="AF242" s="46" t="str">
        <f>IF(OR(VALUE(L242)=0,AE242="",VALUE(L242)&gt;5,AND(VALUE(AE242)&gt;5,VALUE(AE242)&lt;16),AND(VALUE(AE242)&gt;65,VALUE(AE242)&lt;76),AND(VALUE(AE242)&gt;85,VALUE(AE242)&lt;96)),"",CONCATENATE(IF(VALUE(L242)=1,"un",IF(VALUE(L242)=2,"deux",IF(VALUE(L242)=3,"trois",IF(VALUE(L242)=4,"quatre",IF(VALUE(L242)=5,"cinq")))))," million"))</f>
        <v/>
      </c>
      <c r="AG242" s="46" t="str">
        <f>IF(OR(AE242="",VALUE(L242)&lt;6,AND(VALUE(AE242)&gt;10,VALUE(AE242)&lt;17),AE242=76,AE242=96),"",CONCATENATE(IF(VALUE(L242)=6,"six",IF(VALUE(L242)=7,"sept",IF(VALUE(L242)=8,"huit",IF(VALUE(L242)=9,"neuf",IF(VALUE(AE242)=10,"dix")))))," million"))</f>
        <v/>
      </c>
      <c r="AH242" s="46" t="str">
        <f>IF(OR(AE242="",VALUE(AE242)&lt;11,AND(VALUE(AE242)&gt;15,VALUE(AE242)&lt;71),AND(VALUE(AE242)&gt;75,VALUE(AE242)&lt;91),VALUE(AE242)&gt;95),"",CONCATENATE(IF(OR(VALUE(AE242)=91,VALUE(AE242)=71,VALUE(AE242)=11),"onze",IF(OR(VALUE(AE242)=92,VALUE(AE242)=72,VALUE(AE242)=12),"douze",IF(OR(VALUE(AE242)=93,VALUE(AE242)=73,VALUE(AE242)=13),"treize",IF(OR(AE242=94,AE242=74,AE242=14),"quatorze",IF(OR(AE242=95,AE242=75,AE242=15),"quinze")))))," million"))</f>
        <v/>
      </c>
      <c r="AI242" s="46" t="str">
        <f>IF(OR(AE242=16,AE242=76,AE242=96),"seize million","")</f>
        <v/>
      </c>
      <c r="AJ242" s="46" t="str">
        <f>CONCATENATE(" ",AF242,AG242,AH242,AI242,IF(VALUE(CONCATENATE(J242,K242,L242))=0,"",IF(VALUE(L242)=0,"million","")),IF(AND(VALUE(CONCATENATE(J242,K242,L242))&gt;1,VALUE(CONCATENATE(M242,N242,O242,P242,Q242,R242))=0),"s",""))</f>
        <v xml:space="preserve"> </v>
      </c>
      <c r="AK242" s="45"/>
      <c r="AL242" s="46" t="str">
        <f>IF(OR(VALUE(M242)=0,VALUE(M242)&gt;5),"",CONCATENATE(IF(VALUE(M242)=1,"",IF(VALUE(M242)=2,"deux ",IF(VALUE(M242)=3,"trois ",IF(VALUE(M242)=4,"quatre ",IF(VALUE(M242)=5,"cinq "))))),"cent"))</f>
        <v/>
      </c>
      <c r="AM242" s="46" t="str">
        <f>IF(OR(M242="",VALUE(M242)&lt;6),"",CONCATENATE(IF(VALUE(M242)=6,"six ",IF(VALUE(M242)=7,"sept ",IF(VALUE(M242)=8,"huit ",IF(VALUE(M242)=9,"neuf ")))),"cent"))</f>
        <v/>
      </c>
      <c r="AN242" s="46" t="str">
        <f>CONCATENATE(" ",AL242,AM242)</f>
        <v xml:space="preserve"> </v>
      </c>
      <c r="AO242" s="45"/>
      <c r="AP242" s="46" t="str">
        <f>IF(OR(N242="",VALUE(N242)=0,VALUE(N242)&gt;5,AND(VALUE(AT242)&gt;10,VALUE(AT242)&lt;17)),"",IF(OR(VALUE(AT242)=10,AND(VALUE(AT242)&gt;16,VALUE(AT242)&lt;20)),"dix",IF(VALUE(N242)=2,"vingt",IF(VALUE(N242)=3,"trente",IF(VALUE(N242)=4,"quarante",IF(VALUE(N242)=5,"cinquante"))))))</f>
        <v/>
      </c>
      <c r="AQ242" s="46" t="str">
        <f>IF(OR(N242="",VALUE(N242)&lt;6),"",IF(AND(VALUE(N242)=7,OR(VALUE(O242)=0,AT242&gt;76)),"soixante dix",IF(OR(VALUE(N242)=6,VALUE(N242)=7),"soixante",IF(AND(VALUE(N242)=9,OR(VALUE(O242)=0,VALUE(AT242)&gt;96)),"quatre vingt dix",IF(OR(VALUE(N242)=8,VALUE(N242)=9),"quatre vingt")))))</f>
        <v/>
      </c>
      <c r="AR242" s="46" t="str">
        <f>CONCATENATE(" ",AP242,AQ242,IF(OR(VALUE(O242)&lt;&gt;1,VALUE(N242)=0,VALUE(N242)=1,VALUE(N242)=8,VALUE(N242)=9),""," et"))</f>
        <v xml:space="preserve"> </v>
      </c>
      <c r="AS242" s="45"/>
      <c r="AT242" s="46">
        <f>VALUE(CONCATENATE(N242,O242))</f>
        <v>0</v>
      </c>
      <c r="AU242" s="46" t="str">
        <f>IF(OR(VALUE(O242)=0,AT242="",VALUE(O242)&gt;5,AND(VALUE(AT242)&gt;5,VALUE(AT242)&lt;16),AND(VALUE(AT242)&gt;65,VALUE(AT242)&lt;76),AND(VALUE(AT242)&gt;85,VALUE(AT242)&lt;96)),"",CONCATENATE(IF(VALUE(O242)=1,"un",IF(VALUE(O242)=2,"deux",IF(VALUE(O242)=3,"trois",IF(VALUE(O242)=4,"quatre",IF(VALUE(O242)=5,"cinq")))))," mille"))</f>
        <v/>
      </c>
      <c r="AV242" s="46" t="str">
        <f>IF(OR(AT242="",VALUE(O242)&lt;6,AND(VALUE(AT242)&gt;10,VALUE(AT242)&lt;17),AT242=76,AT242=96),"",CONCATENATE(IF(VALUE(O242)=6,"six",IF(VALUE(O242)=7,"sept",IF(VALUE(O242)=8,"huit",IF(VALUE(O242)=9,"neuf",IF(VALUE(AT242)=10,"dix")))))," mille"))</f>
        <v/>
      </c>
      <c r="AW242" s="46" t="str">
        <f>IF(OR(AT242="",VALUE(AT242)&lt;11,AND(VALUE(AT242)&gt;15,VALUE(AT242)&lt;71),AND(VALUE(AT242)&gt;75,VALUE(AT242)&lt;91),VALUE(AT242)&gt;95),"",CONCATENATE(IF(OR(VALUE(AT242)=91,VALUE(AT242)=71,VALUE(AT242)=11),"onze",IF(OR(VALUE(AT242)=92,VALUE(AT242)=72,VALUE(AT242)=12),"douze",IF(OR(VALUE(AT242)=93,VALUE(AT242)=73,VALUE(AT242)=13),"treize",IF(OR(AT242=94,AT242=74,AT242=14),"quatorze",IF(OR(AT242=95,AT242=75,AT242=15),"quinze")))))," mille"))</f>
        <v/>
      </c>
      <c r="AX242" s="46" t="str">
        <f>IF(OR(AT242=16,AT242=76,AT242=96),"seize mille","")</f>
        <v/>
      </c>
      <c r="AY242" s="46" t="str">
        <f>IF(AND(AU242="un mille",H242&lt;10000)," mille",CONCATENATE(" ",AU242,AV242,AW242,AX242,IF(VALUE(CONCATENATE(M242,N242,O242))=0,"",IF(VALUE(O242)=0," mille","")),IF(AND(VALUE(CONCATENATE(M242,N242,O242))&gt;1,VALUE(CONCATENATE(P242,Q242,R242))=0),"s","")))</f>
        <v xml:space="preserve"> </v>
      </c>
      <c r="AZ242" s="45"/>
      <c r="BA242" s="46" t="str">
        <f>IF(OR(VALUE(P242)=0,VALUE(P242)&gt;5),"",CONCATENATE(IF(VALUE(P242)=1,"",IF(VALUE(P242)=2,"deux ",IF(VALUE(P242)=3,"trois ",IF(VALUE(P242)=4,"quatre ",IF(VALUE(P242)=5,"cinq "))))),"cent"))</f>
        <v/>
      </c>
      <c r="BB242" s="46" t="str">
        <f>IF(OR(P242="",VALUE(P242)&lt;6),"",CONCATENATE(IF(VALUE(P242)=6,"six ",IF(VALUE(P242)=7,"sept ",IF(VALUE(P242)=8,"huit ",IF(VALUE(P242)=9,"neuf ")))),"cent"))</f>
        <v/>
      </c>
      <c r="BC242" s="46" t="str">
        <f>CONCATENATE(" ",BA242,BB242)</f>
        <v xml:space="preserve"> </v>
      </c>
      <c r="BD242" s="45"/>
      <c r="BE242" s="46" t="str">
        <f>IF(OR(Q242="",VALUE(Q242)=0,VALUE(Q242)&gt;5,AND(VALUE(BI242)&gt;10,VALUE(BI242)&lt;17)),"",IF(OR(VALUE(BI242)=10,AND(VALUE(BI242)&gt;16,VALUE(BI242)&lt;20)),"dix",IF(VALUE(Q242)=2,"vingt",IF(VALUE(Q242)=3,"trente",IF(VALUE(Q242)=4,"quarante",IF(VALUE(Q242)=5,"cinquante"))))))</f>
        <v/>
      </c>
      <c r="BF242" s="46" t="str">
        <f>IF(OR(Q242="",VALUE(Q242)&lt;6),"",IF(AND(VALUE(Q242)=7,OR(VALUE(R242)=0,BI242&gt;76)),"soixante dix",IF(OR(VALUE(Q242)=6,VALUE(Q242)=7),"soixante",IF(AND(VALUE(Q242)=9,OR(VALUE(R242)=0,VALUE(BI242)&gt;96)),"quatre vingt dix",IF(OR(VALUE(Q242)=8,VALUE(Q242)=9),"quatre vingt")))))</f>
        <v/>
      </c>
      <c r="BG242" s="46" t="str">
        <f>CONCATENATE(" ",BE242,BF242,IF(OR(VALUE(R242)&lt;&gt;1,VALUE(Q242)=0,VALUE(Q242)=1,VALUE(Q242)=8,VALUE(Q242)=9),""," et"))</f>
        <v xml:space="preserve"> </v>
      </c>
      <c r="BH242" s="45"/>
      <c r="BI242" s="46">
        <f>VALUE(CONCATENATE(Q242,R242))</f>
        <v>0</v>
      </c>
      <c r="BJ242" s="46" t="str">
        <f>IF(OR(VALUE(R242)=0,BI242="",VALUE(R242)&gt;5,AND(VALUE(BI242)&gt;5,VALUE(BI242)&lt;16),AND(VALUE(BI242)&gt;65,VALUE(BI242)&lt;76),AND(VALUE(BI242)&gt;85,VALUE(BI242)&lt;96)),"",CONCATENATE(IF(VALUE(R242)=1,"un",IF(VALUE(R242)=2,"deux",IF(VALUE(R242)=3,"trois",IF(VALUE(R242)=4,"quatre",IF(VALUE(R242)=5,"cinq")))))," euro"))</f>
        <v/>
      </c>
      <c r="BK242" s="46" t="str">
        <f>IF(OR(BI242="",VALUE(R242)&lt;6,AND(VALUE(BI242)&gt;10,VALUE(BI242)&lt;17),BI242=76,BI242=96),"",CONCATENATE(IF(VALUE(R242)=6,"six",IF(VALUE(R242)=7,"sept",IF(VALUE(R242)=8,"huit",IF(VALUE(R242)=9,"neuf",IF(VALUE(BI242)=10,"dix")))))," euro"))</f>
        <v/>
      </c>
      <c r="BL242" s="46" t="str">
        <f>IF(OR(BI242="",VALUE(BI242)&lt;11,AND(VALUE(BI242)&gt;15,VALUE(BI242)&lt;71),AND(VALUE(BI242)&gt;75,VALUE(BI242)&lt;91),VALUE(BI242)&gt;95),"",CONCATENATE(IF(OR(VALUE(BI242)=91,VALUE(BI242)=71,VALUE(BI242)=11),"onze",IF(OR(VALUE(BI242)=92,VALUE(BI242)=72,VALUE(BI242)=12),"douze",IF(OR(VALUE(BI242)=93,VALUE(BI242)=73,VALUE(BI242)=13),"treize",IF(OR(BI242=94,BI242=74,BI242=14),"quatorze",IF(OR(BI242=95,BI242=75,BI242=15),"quinze")))))," euro"))</f>
        <v/>
      </c>
      <c r="BM242" s="46" t="str">
        <f>IF(OR(BI242=16,BI242=76,BI242=96),"seize euro","")</f>
        <v/>
      </c>
      <c r="BN242" s="46" t="str">
        <f>IF(VALUE(CONCATENATE(J242,K242,L242,M242,N242,O242,P242,Q242,R242))=0,"zero euro",CONCATENATE(" ",BJ242,BK242,BL242,BM242,IF(VALUE(CONCATENATE(M242,N242,O242,P242,Q242,R242))=0," d'",""),IF(OR(VALUE(R242)=0,VALUE(CONCATENATE(P242,Q242,R242))=0)," euro",""),IF(VALUE(CONCATENATE(J242,K242,L242,M242,N242,O242,P242,Q242,R242))&gt;1,"s","")))</f>
        <v>zero euro</v>
      </c>
      <c r="BO242" s="45"/>
      <c r="BP242" s="46" t="str">
        <f>IF(VALUE(CONCATENATE(T242,U242))=0,""," virgule")</f>
        <v/>
      </c>
      <c r="BQ242" s="45"/>
      <c r="BR242" s="46" t="str">
        <f>IF(OR(T242="",VALUE(T242)=0,VALUE(T242)&gt;5,AND(VALUE(BV242)&gt;10,VALUE(BV242)&lt;17)),"",IF(OR(VALUE(BV242)=10,AND(VALUE(BV242)&gt;16,VALUE(BV242)&lt;20)),"dix",IF(VALUE(T242)=2,"vingt",IF(VALUE(T242)=3,"trente",IF(VALUE(T242)=4,"quarante",IF(VALUE(T242)=5,"cinquante"))))))</f>
        <v/>
      </c>
      <c r="BS242" s="46" t="str">
        <f>IF(OR(T242="",VALUE(T242)&lt;6),"",IF(AND(VALUE(T242)=7,OR(VALUE(U242)=0,BV242&gt;76)),"soixante dix",IF(OR(VALUE(T242)=6,VALUE(T242)=7),"soixante",IF(AND(VALUE(T242)=9,OR(VALUE(U242)=0,VALUE(BV242)&gt;96)),"quatre vingt dix",IF(OR(VALUE(T242)=8,VALUE(T242)=9),"quatre vingt")))))</f>
        <v/>
      </c>
      <c r="BT242" s="46" t="str">
        <f>CONCATENATE(" ",BR242,BS242,IF(OR(VALUE(U242)&lt;&gt;1,VALUE(T242)=0,VALUE(T242)=1,VALUE(T242)=8,VALUE(T242)=9),""," et"))</f>
        <v xml:space="preserve"> </v>
      </c>
      <c r="BU242" s="45"/>
      <c r="BV242" s="46">
        <f>VALUE(CONCATENATE(T242,U242))</f>
        <v>0</v>
      </c>
      <c r="BW242" s="46" t="str">
        <f t="shared" ref="BW242:BW245" si="1322">IF(OR(VALUE(U242)=0,BV242="",VALUE(U242)&gt;5,AND(VALUE(BV242)&gt;5,VALUE(BV242)&lt;16),AND(VALUE(BV242)&gt;65,VALUE(BV242)&lt;76),AND(VALUE(BV242)&gt;85,VALUE(BV242)&lt;96)),"",CONCATENATE(IF(VALUE(U242)=1,"un",IF(VALUE(U242)=2,"deux",IF(VALUE(U242)=3,"trois",IF(VALUE(U242)=4,"quatre",IF(VALUE(U242)=5,"cinq")))))," centime"))</f>
        <v/>
      </c>
      <c r="BX242" s="46" t="str">
        <f t="shared" ref="BX242:BX245" si="1323">IF(OR(BV242="",VALUE(U242)&lt;6,AND(VALUE(BV242)&gt;10,VALUE(BV242)&lt;17),BV242=76,BV242=96),"",CONCATENATE(IF(VALUE(U242)=6,"six",IF(VALUE(U242)=7,"sept",IF(VALUE(U242)=8,"huit",IF(VALUE(U242)=9,"neuf",IF(VALUE(BV242)=10,"dix")))))," centime"))</f>
        <v/>
      </c>
      <c r="BY242" s="46" t="str">
        <f t="shared" ref="BY242:BY245" si="1324">IF(OR(BV242="",VALUE(BV242)&lt;11,AND(VALUE(BV242)&gt;15,VALUE(BV242)&lt;71),AND(VALUE(BV242)&gt;75,VALUE(BV242)&lt;91),VALUE(BV242)&gt;95),"",CONCATENATE(IF(OR(VALUE(BV242)=91,VALUE(BV242)=71,VALUE(BV242)=11),"onze",IF(OR(VALUE(BV242)=92,VALUE(BV242)=72,VALUE(BV242)=12),"douze",IF(OR(VALUE(BV242)=93,VALUE(BV242)=73,VALUE(BV242)=13),"treize",IF(OR(BV242=94,BV242=74,BV242=14),"quatorze",IF(OR(BV242=95,BV242=75,BV242=15),"quinze")))))," centime"))</f>
        <v/>
      </c>
      <c r="BZ242" s="46" t="str">
        <f t="shared" ref="BZ242:BZ245" si="1325">IF(OR(BV242=16,BV242=76,BV242=96),"seize centime","")</f>
        <v/>
      </c>
      <c r="CA242" s="46" t="str">
        <f t="shared" ref="CA242:CA245" si="1326">CONCATENATE(" ",BW242,BX242,BY242,BZ242,IF(AND(VALUE(RIGHT(I242,2))&lt;&gt;0,VALUE(RIGHT(I242,1))=0),"centime",""),IF(VALUE(CONCATENATE(T242,U242))&gt;1,"s",""))</f>
        <v xml:space="preserve"> </v>
      </c>
      <c r="CB242" s="45"/>
      <c r="CC242" s="19" t="str">
        <f>CONCATENATE(Y242,AC242,AJ242,AN242,AR242,AY242,BC242,BG242,BN242,BP242,BT242,CA242)</f>
        <v xml:space="preserve">       zero euro  </v>
      </c>
      <c r="CD242" s="47" t="e">
        <f>#REF!*H242</f>
        <v>#REF!</v>
      </c>
    </row>
    <row r="243" spans="1:82" ht="11.25" x14ac:dyDescent="0.2">
      <c r="A243" s="23" t="s">
        <v>337</v>
      </c>
      <c r="B243" s="72">
        <v>2</v>
      </c>
      <c r="C243" s="60">
        <v>6</v>
      </c>
      <c r="D243" s="60">
        <v>1</v>
      </c>
      <c r="E243" s="49">
        <f>IF(G243="","",MAX(E$9:E242)+1)</f>
        <v>183</v>
      </c>
      <c r="F243" s="76" t="s">
        <v>287</v>
      </c>
      <c r="G243" s="62" t="s">
        <v>28</v>
      </c>
      <c r="H243" s="43">
        <v>0</v>
      </c>
      <c r="I243" s="44" t="str">
        <f t="shared" si="1268"/>
        <v xml:space="preserve"> 0,00</v>
      </c>
      <c r="J243" s="44" t="str">
        <f>IF(H243&gt;=100000000,MID(RIGHT(I243,12),1,1),"0")</f>
        <v>0</v>
      </c>
      <c r="K243" s="44" t="str">
        <f>IF(H243&gt;=10000000,MID(RIGHT(I243,11),1,1),"0")</f>
        <v>0</v>
      </c>
      <c r="L243" s="44" t="str">
        <f>IF(H243&gt;=1000000,MID(RIGHT(I243,10),1,1),"0")</f>
        <v>0</v>
      </c>
      <c r="M243" s="44" t="str">
        <f>IF(H243&gt;=100000,MID(RIGHT(I243,9),1,1),"0")</f>
        <v>0</v>
      </c>
      <c r="N243" s="44" t="str">
        <f>IF(H243&gt;=10000,MID(RIGHT(I243,8),1,1),"0")</f>
        <v>0</v>
      </c>
      <c r="O243" s="44" t="str">
        <f>IF(H243&gt;=1000,MID(RIGHT(I243,7),1,1),"0")</f>
        <v>0</v>
      </c>
      <c r="P243" s="44" t="str">
        <f>IF(H243&gt;=100,MID(RIGHT(I243,6),1,1),"0")</f>
        <v>0</v>
      </c>
      <c r="Q243" s="44" t="str">
        <f>IF(H243&gt;=10,MID(RIGHT(I243,5),1,1),"0")</f>
        <v>0</v>
      </c>
      <c r="R243" s="44" t="str">
        <f>IF(H243&gt;=0,MID(RIGHT(I243,4),1,1),"0")</f>
        <v>0</v>
      </c>
      <c r="S243" s="44" t="s">
        <v>12</v>
      </c>
      <c r="T243" s="44" t="str">
        <f>IF(INT(H243)&lt;&gt;H243,MID(RIGHT(I243,2),1,1),"0")</f>
        <v>0</v>
      </c>
      <c r="U243" s="44" t="str">
        <f>IF(INT(H243*10)&lt;&gt;H243*10,RIGHT(I243,1),"0")</f>
        <v>0</v>
      </c>
      <c r="V243" s="45"/>
      <c r="W243" s="46" t="str">
        <f>IF(OR(VALUE(J243)=0,VALUE(J243)&gt;5),"",CONCATENATE(IF(VALUE(J243)=1,"",IF(VALUE(J243)=2,"deux ",IF(VALUE(J243)=3,"trois ",IF(VALUE(J243)=4,"quatre ",IF(VALUE(J243)=5,"cinq "))))),"cent"))</f>
        <v/>
      </c>
      <c r="X243" s="46" t="str">
        <f>IF(OR(J243="",VALUE(J243)&lt;6),"",CONCATENATE(IF(VALUE(J243)=6,"six ",IF(VALUE(J243)=7,"sept ",IF(VALUE(J243)=8,"huit ",IF(VALUE(J243)=9,"neuf ")))),"cent"))</f>
        <v/>
      </c>
      <c r="Y243" s="46" t="str">
        <f>CONCATENATE(W243,X243)</f>
        <v/>
      </c>
      <c r="Z243" s="45"/>
      <c r="AA243" s="46" t="str">
        <f>IF(OR(K243="",VALUE(K243)=0,VALUE(K243)&gt;5,AND(VALUE(AE243)&gt;10,VALUE(AE243)&lt;17)),"",IF(OR(VALUE(AE243)=10,AND(VALUE(AE243)&gt;16,VALUE(AE243)&lt;20)),"dix",IF(VALUE(K243)=2,"vingt",IF(VALUE(K243)=3,"trente",IF(VALUE(K243)=4,"quarante",IF(VALUE(K243)=5,"cinquante"))))))</f>
        <v/>
      </c>
      <c r="AB243" s="46" t="str">
        <f>IF(OR(K243="",VALUE(K243)&lt;6),"",IF(AND(VALUE(K243)=7,OR(VALUE(L243)=0,AE243&gt;76)),"soixante dix",IF(OR(VALUE(K243)=6,VALUE(K243)=7),"soixante",IF(AND(VALUE(K243)=9,OR(VALUE(L243)=0,VALUE(AE243)&gt;96)),"quatre vingt dix",IF(OR(VALUE(K243)=8,VALUE(K243)=9),"quatre vingt")))))</f>
        <v/>
      </c>
      <c r="AC243" s="46" t="str">
        <f>CONCATENATE(" ",AA243,AB243,IF(OR(VALUE(L243)&lt;&gt;1,VALUE(K243)=0,VALUE(K243)=1,VALUE(K243)=8,VALUE(K243)=9),""," et"))</f>
        <v xml:space="preserve"> </v>
      </c>
      <c r="AD243" s="45"/>
      <c r="AE243" s="46">
        <f>VALUE(CONCATENATE(K243,L243))</f>
        <v>0</v>
      </c>
      <c r="AF243" s="46" t="str">
        <f>IF(OR(VALUE(L243)=0,AE243="",VALUE(L243)&gt;5,AND(VALUE(AE243)&gt;5,VALUE(AE243)&lt;16),AND(VALUE(AE243)&gt;65,VALUE(AE243)&lt;76),AND(VALUE(AE243)&gt;85,VALUE(AE243)&lt;96)),"",CONCATENATE(IF(VALUE(L243)=1,"un",IF(VALUE(L243)=2,"deux",IF(VALUE(L243)=3,"trois",IF(VALUE(L243)=4,"quatre",IF(VALUE(L243)=5,"cinq")))))," million"))</f>
        <v/>
      </c>
      <c r="AG243" s="46" t="str">
        <f>IF(OR(AE243="",VALUE(L243)&lt;6,AND(VALUE(AE243)&gt;10,VALUE(AE243)&lt;17),AE243=76,AE243=96),"",CONCATENATE(IF(VALUE(L243)=6,"six",IF(VALUE(L243)=7,"sept",IF(VALUE(L243)=8,"huit",IF(VALUE(L243)=9,"neuf",IF(VALUE(AE243)=10,"dix")))))," million"))</f>
        <v/>
      </c>
      <c r="AH243" s="46" t="str">
        <f>IF(OR(AE243="",VALUE(AE243)&lt;11,AND(VALUE(AE243)&gt;15,VALUE(AE243)&lt;71),AND(VALUE(AE243)&gt;75,VALUE(AE243)&lt;91),VALUE(AE243)&gt;95),"",CONCATENATE(IF(OR(VALUE(AE243)=91,VALUE(AE243)=71,VALUE(AE243)=11),"onze",IF(OR(VALUE(AE243)=92,VALUE(AE243)=72,VALUE(AE243)=12),"douze",IF(OR(VALUE(AE243)=93,VALUE(AE243)=73,VALUE(AE243)=13),"treize",IF(OR(AE243=94,AE243=74,AE243=14),"quatorze",IF(OR(AE243=95,AE243=75,AE243=15),"quinze")))))," million"))</f>
        <v/>
      </c>
      <c r="AI243" s="46" t="str">
        <f>IF(OR(AE243=16,AE243=76,AE243=96),"seize million","")</f>
        <v/>
      </c>
      <c r="AJ243" s="46" t="str">
        <f>CONCATENATE(" ",AF243,AG243,AH243,AI243,IF(VALUE(CONCATENATE(J243,K243,L243))=0,"",IF(VALUE(L243)=0,"million","")),IF(AND(VALUE(CONCATENATE(J243,K243,L243))&gt;1,VALUE(CONCATENATE(M243,N243,O243,P243,Q243,R243))=0),"s",""))</f>
        <v xml:space="preserve"> </v>
      </c>
      <c r="AK243" s="45"/>
      <c r="AL243" s="46" t="str">
        <f>IF(OR(VALUE(M243)=0,VALUE(M243)&gt;5),"",CONCATENATE(IF(VALUE(M243)=1,"",IF(VALUE(M243)=2,"deux ",IF(VALUE(M243)=3,"trois ",IF(VALUE(M243)=4,"quatre ",IF(VALUE(M243)=5,"cinq "))))),"cent"))</f>
        <v/>
      </c>
      <c r="AM243" s="46" t="str">
        <f>IF(OR(M243="",VALUE(M243)&lt;6),"",CONCATENATE(IF(VALUE(M243)=6,"six ",IF(VALUE(M243)=7,"sept ",IF(VALUE(M243)=8,"huit ",IF(VALUE(M243)=9,"neuf ")))),"cent"))</f>
        <v/>
      </c>
      <c r="AN243" s="46" t="str">
        <f>CONCATENATE(" ",AL243,AM243)</f>
        <v xml:space="preserve"> </v>
      </c>
      <c r="AO243" s="45"/>
      <c r="AP243" s="46" t="str">
        <f>IF(OR(N243="",VALUE(N243)=0,VALUE(N243)&gt;5,AND(VALUE(AT243)&gt;10,VALUE(AT243)&lt;17)),"",IF(OR(VALUE(AT243)=10,AND(VALUE(AT243)&gt;16,VALUE(AT243)&lt;20)),"dix",IF(VALUE(N243)=2,"vingt",IF(VALUE(N243)=3,"trente",IF(VALUE(N243)=4,"quarante",IF(VALUE(N243)=5,"cinquante"))))))</f>
        <v/>
      </c>
      <c r="AQ243" s="46" t="str">
        <f>IF(OR(N243="",VALUE(N243)&lt;6),"",IF(AND(VALUE(N243)=7,OR(VALUE(O243)=0,AT243&gt;76)),"soixante dix",IF(OR(VALUE(N243)=6,VALUE(N243)=7),"soixante",IF(AND(VALUE(N243)=9,OR(VALUE(O243)=0,VALUE(AT243)&gt;96)),"quatre vingt dix",IF(OR(VALUE(N243)=8,VALUE(N243)=9),"quatre vingt")))))</f>
        <v/>
      </c>
      <c r="AR243" s="46" t="str">
        <f>CONCATENATE(" ",AP243,AQ243,IF(OR(VALUE(O243)&lt;&gt;1,VALUE(N243)=0,VALUE(N243)=1,VALUE(N243)=8,VALUE(N243)=9),""," et"))</f>
        <v xml:space="preserve"> </v>
      </c>
      <c r="AS243" s="45"/>
      <c r="AT243" s="46">
        <f>VALUE(CONCATENATE(N243,O243))</f>
        <v>0</v>
      </c>
      <c r="AU243" s="46" t="str">
        <f>IF(OR(VALUE(O243)=0,AT243="",VALUE(O243)&gt;5,AND(VALUE(AT243)&gt;5,VALUE(AT243)&lt;16),AND(VALUE(AT243)&gt;65,VALUE(AT243)&lt;76),AND(VALUE(AT243)&gt;85,VALUE(AT243)&lt;96)),"",CONCATENATE(IF(VALUE(O243)=1,"un",IF(VALUE(O243)=2,"deux",IF(VALUE(O243)=3,"trois",IF(VALUE(O243)=4,"quatre",IF(VALUE(O243)=5,"cinq")))))," mille"))</f>
        <v/>
      </c>
      <c r="AV243" s="46" t="str">
        <f>IF(OR(AT243="",VALUE(O243)&lt;6,AND(VALUE(AT243)&gt;10,VALUE(AT243)&lt;17),AT243=76,AT243=96),"",CONCATENATE(IF(VALUE(O243)=6,"six",IF(VALUE(O243)=7,"sept",IF(VALUE(O243)=8,"huit",IF(VALUE(O243)=9,"neuf",IF(VALUE(AT243)=10,"dix")))))," mille"))</f>
        <v/>
      </c>
      <c r="AW243" s="46" t="str">
        <f>IF(OR(AT243="",VALUE(AT243)&lt;11,AND(VALUE(AT243)&gt;15,VALUE(AT243)&lt;71),AND(VALUE(AT243)&gt;75,VALUE(AT243)&lt;91),VALUE(AT243)&gt;95),"",CONCATENATE(IF(OR(VALUE(AT243)=91,VALUE(AT243)=71,VALUE(AT243)=11),"onze",IF(OR(VALUE(AT243)=92,VALUE(AT243)=72,VALUE(AT243)=12),"douze",IF(OR(VALUE(AT243)=93,VALUE(AT243)=73,VALUE(AT243)=13),"treize",IF(OR(AT243=94,AT243=74,AT243=14),"quatorze",IF(OR(AT243=95,AT243=75,AT243=15),"quinze")))))," mille"))</f>
        <v/>
      </c>
      <c r="AX243" s="46" t="str">
        <f>IF(OR(AT243=16,AT243=76,AT243=96),"seize mille","")</f>
        <v/>
      </c>
      <c r="AY243" s="46" t="str">
        <f>IF(AND(AU243="un mille",H243&lt;10000)," mille",CONCATENATE(" ",AU243,AV243,AW243,AX243,IF(VALUE(CONCATENATE(M243,N243,O243))=0,"",IF(VALUE(O243)=0," mille","")),IF(AND(VALUE(CONCATENATE(M243,N243,O243))&gt;1,VALUE(CONCATENATE(P243,Q243,R243))=0),"s","")))</f>
        <v xml:space="preserve"> </v>
      </c>
      <c r="AZ243" s="45"/>
      <c r="BA243" s="46" t="str">
        <f>IF(OR(VALUE(P243)=0,VALUE(P243)&gt;5),"",CONCATENATE(IF(VALUE(P243)=1,"",IF(VALUE(P243)=2,"deux ",IF(VALUE(P243)=3,"trois ",IF(VALUE(P243)=4,"quatre ",IF(VALUE(P243)=5,"cinq "))))),"cent"))</f>
        <v/>
      </c>
      <c r="BB243" s="46" t="str">
        <f>IF(OR(P243="",VALUE(P243)&lt;6),"",CONCATENATE(IF(VALUE(P243)=6,"six ",IF(VALUE(P243)=7,"sept ",IF(VALUE(P243)=8,"huit ",IF(VALUE(P243)=9,"neuf ")))),"cent"))</f>
        <v/>
      </c>
      <c r="BC243" s="46" t="str">
        <f>CONCATENATE(" ",BA243,BB243)</f>
        <v xml:space="preserve"> </v>
      </c>
      <c r="BD243" s="45"/>
      <c r="BE243" s="46" t="str">
        <f>IF(OR(Q243="",VALUE(Q243)=0,VALUE(Q243)&gt;5,AND(VALUE(BI243)&gt;10,VALUE(BI243)&lt;17)),"",IF(OR(VALUE(BI243)=10,AND(VALUE(BI243)&gt;16,VALUE(BI243)&lt;20)),"dix",IF(VALUE(Q243)=2,"vingt",IF(VALUE(Q243)=3,"trente",IF(VALUE(Q243)=4,"quarante",IF(VALUE(Q243)=5,"cinquante"))))))</f>
        <v/>
      </c>
      <c r="BF243" s="46" t="str">
        <f>IF(OR(Q243="",VALUE(Q243)&lt;6),"",IF(AND(VALUE(Q243)=7,OR(VALUE(R243)=0,BI243&gt;76)),"soixante dix",IF(OR(VALUE(Q243)=6,VALUE(Q243)=7),"soixante",IF(AND(VALUE(Q243)=9,OR(VALUE(R243)=0,VALUE(BI243)&gt;96)),"quatre vingt dix",IF(OR(VALUE(Q243)=8,VALUE(Q243)=9),"quatre vingt")))))</f>
        <v/>
      </c>
      <c r="BG243" s="46" t="str">
        <f>CONCATENATE(" ",BE243,BF243,IF(OR(VALUE(R243)&lt;&gt;1,VALUE(Q243)=0,VALUE(Q243)=1,VALUE(Q243)=8,VALUE(Q243)=9),""," et"))</f>
        <v xml:space="preserve"> </v>
      </c>
      <c r="BH243" s="45"/>
      <c r="BI243" s="46">
        <f>VALUE(CONCATENATE(Q243,R243))</f>
        <v>0</v>
      </c>
      <c r="BJ243" s="46" t="str">
        <f>IF(OR(VALUE(R243)=0,BI243="",VALUE(R243)&gt;5,AND(VALUE(BI243)&gt;5,VALUE(BI243)&lt;16),AND(VALUE(BI243)&gt;65,VALUE(BI243)&lt;76),AND(VALUE(BI243)&gt;85,VALUE(BI243)&lt;96)),"",CONCATENATE(IF(VALUE(R243)=1,"un",IF(VALUE(R243)=2,"deux",IF(VALUE(R243)=3,"trois",IF(VALUE(R243)=4,"quatre",IF(VALUE(R243)=5,"cinq")))))," euro"))</f>
        <v/>
      </c>
      <c r="BK243" s="46" t="str">
        <f>IF(OR(BI243="",VALUE(R243)&lt;6,AND(VALUE(BI243)&gt;10,VALUE(BI243)&lt;17),BI243=76,BI243=96),"",CONCATENATE(IF(VALUE(R243)=6,"six",IF(VALUE(R243)=7,"sept",IF(VALUE(R243)=8,"huit",IF(VALUE(R243)=9,"neuf",IF(VALUE(BI243)=10,"dix")))))," euro"))</f>
        <v/>
      </c>
      <c r="BL243" s="46" t="str">
        <f>IF(OR(BI243="",VALUE(BI243)&lt;11,AND(VALUE(BI243)&gt;15,VALUE(BI243)&lt;71),AND(VALUE(BI243)&gt;75,VALUE(BI243)&lt;91),VALUE(BI243)&gt;95),"",CONCATENATE(IF(OR(VALUE(BI243)=91,VALUE(BI243)=71,VALUE(BI243)=11),"onze",IF(OR(VALUE(BI243)=92,VALUE(BI243)=72,VALUE(BI243)=12),"douze",IF(OR(VALUE(BI243)=93,VALUE(BI243)=73,VALUE(BI243)=13),"treize",IF(OR(BI243=94,BI243=74,BI243=14),"quatorze",IF(OR(BI243=95,BI243=75,BI243=15),"quinze")))))," euro"))</f>
        <v/>
      </c>
      <c r="BM243" s="46" t="str">
        <f>IF(OR(BI243=16,BI243=76,BI243=96),"seize euro","")</f>
        <v/>
      </c>
      <c r="BN243" s="46" t="str">
        <f>IF(VALUE(CONCATENATE(J243,K243,L243,M243,N243,O243,P243,Q243,R243))=0,"zero euro",CONCATENATE(" ",BJ243,BK243,BL243,BM243,IF(VALUE(CONCATENATE(M243,N243,O243,P243,Q243,R243))=0," d'",""),IF(OR(VALUE(R243)=0,VALUE(CONCATENATE(P243,Q243,R243))=0)," euro",""),IF(VALUE(CONCATENATE(J243,K243,L243,M243,N243,O243,P243,Q243,R243))&gt;1,"s","")))</f>
        <v>zero euro</v>
      </c>
      <c r="BO243" s="45"/>
      <c r="BP243" s="46" t="str">
        <f>IF(VALUE(CONCATENATE(T243,U243))=0,""," virgule")</f>
        <v/>
      </c>
      <c r="BQ243" s="45"/>
      <c r="BR243" s="46" t="str">
        <f>IF(OR(T243="",VALUE(T243)=0,VALUE(T243)&gt;5,AND(VALUE(BV243)&gt;10,VALUE(BV243)&lt;17)),"",IF(OR(VALUE(BV243)=10,AND(VALUE(BV243)&gt;16,VALUE(BV243)&lt;20)),"dix",IF(VALUE(T243)=2,"vingt",IF(VALUE(T243)=3,"trente",IF(VALUE(T243)=4,"quarante",IF(VALUE(T243)=5,"cinquante"))))))</f>
        <v/>
      </c>
      <c r="BS243" s="46" t="str">
        <f>IF(OR(T243="",VALUE(T243)&lt;6),"",IF(AND(VALUE(T243)=7,OR(VALUE(U243)=0,BV243&gt;76)),"soixante dix",IF(OR(VALUE(T243)=6,VALUE(T243)=7),"soixante",IF(AND(VALUE(T243)=9,OR(VALUE(U243)=0,VALUE(BV243)&gt;96)),"quatre vingt dix",IF(OR(VALUE(T243)=8,VALUE(T243)=9),"quatre vingt")))))</f>
        <v/>
      </c>
      <c r="BT243" s="46" t="str">
        <f>CONCATENATE(" ",BR243,BS243,IF(OR(VALUE(U243)&lt;&gt;1,VALUE(T243)=0,VALUE(T243)=1,VALUE(T243)=8,VALUE(T243)=9),""," et"))</f>
        <v xml:space="preserve"> </v>
      </c>
      <c r="BU243" s="45"/>
      <c r="BV243" s="46">
        <f>VALUE(CONCATENATE(T243,U243))</f>
        <v>0</v>
      </c>
      <c r="BW243" s="46" t="str">
        <f t="shared" si="1322"/>
        <v/>
      </c>
      <c r="BX243" s="46" t="str">
        <f t="shared" si="1323"/>
        <v/>
      </c>
      <c r="BY243" s="46" t="str">
        <f t="shared" si="1324"/>
        <v/>
      </c>
      <c r="BZ243" s="46" t="str">
        <f t="shared" si="1325"/>
        <v/>
      </c>
      <c r="CA243" s="46" t="str">
        <f t="shared" si="1326"/>
        <v xml:space="preserve"> </v>
      </c>
      <c r="CB243" s="45"/>
      <c r="CC243" s="19" t="str">
        <f>CONCATENATE(Y243,AC243,AJ243,AN243,AR243,AY243,BC243,BG243,BN243,BP243,BT243,CA243)</f>
        <v xml:space="preserve">       zero euro  </v>
      </c>
      <c r="CD243" s="47" t="e">
        <f>#REF!*H243</f>
        <v>#REF!</v>
      </c>
    </row>
    <row r="244" spans="1:82" ht="33.75" x14ac:dyDescent="0.2">
      <c r="A244" s="23" t="s">
        <v>337</v>
      </c>
      <c r="B244" s="72">
        <v>2</v>
      </c>
      <c r="C244" s="60">
        <v>6</v>
      </c>
      <c r="D244" s="60">
        <v>1</v>
      </c>
      <c r="E244" s="49">
        <f>IF(G244="","",MAX(E$9:E243)+1)</f>
        <v>184</v>
      </c>
      <c r="F244" s="76" t="s">
        <v>288</v>
      </c>
      <c r="G244" s="62" t="s">
        <v>28</v>
      </c>
      <c r="H244" s="43">
        <v>0</v>
      </c>
      <c r="I244" s="44" t="str">
        <f t="shared" si="1268"/>
        <v xml:space="preserve"> 0,00</v>
      </c>
      <c r="J244" s="44" t="str">
        <f t="shared" ref="J244:J245" si="1327">IF(H244&gt;=100000000,MID(RIGHT(I244,12),1,1),"0")</f>
        <v>0</v>
      </c>
      <c r="K244" s="44" t="str">
        <f t="shared" ref="K244:K245" si="1328">IF(H244&gt;=10000000,MID(RIGHT(I244,11),1,1),"0")</f>
        <v>0</v>
      </c>
      <c r="L244" s="44" t="str">
        <f t="shared" ref="L244:L245" si="1329">IF(H244&gt;=1000000,MID(RIGHT(I244,10),1,1),"0")</f>
        <v>0</v>
      </c>
      <c r="M244" s="44" t="str">
        <f t="shared" ref="M244:M245" si="1330">IF(H244&gt;=100000,MID(RIGHT(I244,9),1,1),"0")</f>
        <v>0</v>
      </c>
      <c r="N244" s="44" t="str">
        <f t="shared" ref="N244:N245" si="1331">IF(H244&gt;=10000,MID(RIGHT(I244,8),1,1),"0")</f>
        <v>0</v>
      </c>
      <c r="O244" s="44" t="str">
        <f t="shared" ref="O244:O245" si="1332">IF(H244&gt;=1000,MID(RIGHT(I244,7),1,1),"0")</f>
        <v>0</v>
      </c>
      <c r="P244" s="44" t="str">
        <f t="shared" ref="P244:P245" si="1333">IF(H244&gt;=100,MID(RIGHT(I244,6),1,1),"0")</f>
        <v>0</v>
      </c>
      <c r="Q244" s="44" t="str">
        <f t="shared" ref="Q244:Q245" si="1334">IF(H244&gt;=10,MID(RIGHT(I244,5),1,1),"0")</f>
        <v>0</v>
      </c>
      <c r="R244" s="44" t="str">
        <f t="shared" ref="R244:R245" si="1335">IF(H244&gt;=0,MID(RIGHT(I244,4),1,1),"0")</f>
        <v>0</v>
      </c>
      <c r="S244" s="44" t="s">
        <v>12</v>
      </c>
      <c r="T244" s="44" t="str">
        <f t="shared" ref="T244:T245" si="1336">IF(INT(H244)&lt;&gt;H244,MID(RIGHT(I244,2),1,1),"0")</f>
        <v>0</v>
      </c>
      <c r="U244" s="44" t="str">
        <f t="shared" ref="U244:U245" si="1337">IF(INT(H244*10)&lt;&gt;H244*10,RIGHT(I244,1),"0")</f>
        <v>0</v>
      </c>
      <c r="V244" s="45"/>
      <c r="W244" s="46" t="str">
        <f t="shared" ref="W244:W245" si="1338">IF(OR(VALUE(J244)=0,VALUE(J244)&gt;5),"",CONCATENATE(IF(VALUE(J244)=1,"",IF(VALUE(J244)=2,"deux ",IF(VALUE(J244)=3,"trois ",IF(VALUE(J244)=4,"quatre ",IF(VALUE(J244)=5,"cinq "))))),"cent"))</f>
        <v/>
      </c>
      <c r="X244" s="46" t="str">
        <f t="shared" ref="X244:X245" si="1339">IF(OR(J244="",VALUE(J244)&lt;6),"",CONCATENATE(IF(VALUE(J244)=6,"six ",IF(VALUE(J244)=7,"sept ",IF(VALUE(J244)=8,"huit ",IF(VALUE(J244)=9,"neuf ")))),"cent"))</f>
        <v/>
      </c>
      <c r="Y244" s="46" t="str">
        <f t="shared" ref="Y244:Y245" si="1340">CONCATENATE(W244,X244)</f>
        <v/>
      </c>
      <c r="Z244" s="45"/>
      <c r="AA244" s="46" t="str">
        <f t="shared" ref="AA244:AA245" si="1341">IF(OR(K244="",VALUE(K244)=0,VALUE(K244)&gt;5,AND(VALUE(AE244)&gt;10,VALUE(AE244)&lt;17)),"",IF(OR(VALUE(AE244)=10,AND(VALUE(AE244)&gt;16,VALUE(AE244)&lt;20)),"dix",IF(VALUE(K244)=2,"vingt",IF(VALUE(K244)=3,"trente",IF(VALUE(K244)=4,"quarante",IF(VALUE(K244)=5,"cinquante"))))))</f>
        <v/>
      </c>
      <c r="AB244" s="46" t="str">
        <f t="shared" ref="AB244:AB245" si="1342">IF(OR(K244="",VALUE(K244)&lt;6),"",IF(AND(VALUE(K244)=7,OR(VALUE(L244)=0,AE244&gt;76)),"soixante dix",IF(OR(VALUE(K244)=6,VALUE(K244)=7),"soixante",IF(AND(VALUE(K244)=9,OR(VALUE(L244)=0,VALUE(AE244)&gt;96)),"quatre vingt dix",IF(OR(VALUE(K244)=8,VALUE(K244)=9),"quatre vingt")))))</f>
        <v/>
      </c>
      <c r="AC244" s="46" t="str">
        <f t="shared" ref="AC244:AC245" si="1343">CONCATENATE(" ",AA244,AB244,IF(OR(VALUE(L244)&lt;&gt;1,VALUE(K244)=0,VALUE(K244)=1,VALUE(K244)=8,VALUE(K244)=9),""," et"))</f>
        <v xml:space="preserve"> </v>
      </c>
      <c r="AD244" s="45"/>
      <c r="AE244" s="46">
        <f t="shared" ref="AE244:AE245" si="1344">VALUE(CONCATENATE(K244,L244))</f>
        <v>0</v>
      </c>
      <c r="AF244" s="46" t="str">
        <f t="shared" ref="AF244:AF245" si="1345">IF(OR(VALUE(L244)=0,AE244="",VALUE(L244)&gt;5,AND(VALUE(AE244)&gt;5,VALUE(AE244)&lt;16),AND(VALUE(AE244)&gt;65,VALUE(AE244)&lt;76),AND(VALUE(AE244)&gt;85,VALUE(AE244)&lt;96)),"",CONCATENATE(IF(VALUE(L244)=1,"un",IF(VALUE(L244)=2,"deux",IF(VALUE(L244)=3,"trois",IF(VALUE(L244)=4,"quatre",IF(VALUE(L244)=5,"cinq")))))," million"))</f>
        <v/>
      </c>
      <c r="AG244" s="46" t="str">
        <f t="shared" ref="AG244:AG245" si="1346">IF(OR(AE244="",VALUE(L244)&lt;6,AND(VALUE(AE244)&gt;10,VALUE(AE244)&lt;17),AE244=76,AE244=96),"",CONCATENATE(IF(VALUE(L244)=6,"six",IF(VALUE(L244)=7,"sept",IF(VALUE(L244)=8,"huit",IF(VALUE(L244)=9,"neuf",IF(VALUE(AE244)=10,"dix")))))," million"))</f>
        <v/>
      </c>
      <c r="AH244" s="46" t="str">
        <f t="shared" ref="AH244:AH245" si="1347">IF(OR(AE244="",VALUE(AE244)&lt;11,AND(VALUE(AE244)&gt;15,VALUE(AE244)&lt;71),AND(VALUE(AE244)&gt;75,VALUE(AE244)&lt;91),VALUE(AE244)&gt;95),"",CONCATENATE(IF(OR(VALUE(AE244)=91,VALUE(AE244)=71,VALUE(AE244)=11),"onze",IF(OR(VALUE(AE244)=92,VALUE(AE244)=72,VALUE(AE244)=12),"douze",IF(OR(VALUE(AE244)=93,VALUE(AE244)=73,VALUE(AE244)=13),"treize",IF(OR(AE244=94,AE244=74,AE244=14),"quatorze",IF(OR(AE244=95,AE244=75,AE244=15),"quinze")))))," million"))</f>
        <v/>
      </c>
      <c r="AI244" s="46" t="str">
        <f t="shared" ref="AI244:AI245" si="1348">IF(OR(AE244=16,AE244=76,AE244=96),"seize million","")</f>
        <v/>
      </c>
      <c r="AJ244" s="46" t="str">
        <f t="shared" ref="AJ244:AJ245" si="1349">CONCATENATE(" ",AF244,AG244,AH244,AI244,IF(VALUE(CONCATENATE(J244,K244,L244))=0,"",IF(VALUE(L244)=0,"million","")),IF(AND(VALUE(CONCATENATE(J244,K244,L244))&gt;1,VALUE(CONCATENATE(M244,N244,O244,P244,Q244,R244))=0),"s",""))</f>
        <v xml:space="preserve"> </v>
      </c>
      <c r="AK244" s="45"/>
      <c r="AL244" s="46" t="str">
        <f t="shared" ref="AL244:AL245" si="1350">IF(OR(VALUE(M244)=0,VALUE(M244)&gt;5),"",CONCATENATE(IF(VALUE(M244)=1,"",IF(VALUE(M244)=2,"deux ",IF(VALUE(M244)=3,"trois ",IF(VALUE(M244)=4,"quatre ",IF(VALUE(M244)=5,"cinq "))))),"cent"))</f>
        <v/>
      </c>
      <c r="AM244" s="46" t="str">
        <f t="shared" ref="AM244:AM245" si="1351">IF(OR(M244="",VALUE(M244)&lt;6),"",CONCATENATE(IF(VALUE(M244)=6,"six ",IF(VALUE(M244)=7,"sept ",IF(VALUE(M244)=8,"huit ",IF(VALUE(M244)=9,"neuf ")))),"cent"))</f>
        <v/>
      </c>
      <c r="AN244" s="46" t="str">
        <f t="shared" ref="AN244:AN245" si="1352">CONCATENATE(" ",AL244,AM244)</f>
        <v xml:space="preserve"> </v>
      </c>
      <c r="AO244" s="45"/>
      <c r="AP244" s="46" t="str">
        <f t="shared" ref="AP244:AP245" si="1353">IF(OR(N244="",VALUE(N244)=0,VALUE(N244)&gt;5,AND(VALUE(AT244)&gt;10,VALUE(AT244)&lt;17)),"",IF(OR(VALUE(AT244)=10,AND(VALUE(AT244)&gt;16,VALUE(AT244)&lt;20)),"dix",IF(VALUE(N244)=2,"vingt",IF(VALUE(N244)=3,"trente",IF(VALUE(N244)=4,"quarante",IF(VALUE(N244)=5,"cinquante"))))))</f>
        <v/>
      </c>
      <c r="AQ244" s="46" t="str">
        <f t="shared" ref="AQ244:AQ245" si="1354">IF(OR(N244="",VALUE(N244)&lt;6),"",IF(AND(VALUE(N244)=7,OR(VALUE(O244)=0,AT244&gt;76)),"soixante dix",IF(OR(VALUE(N244)=6,VALUE(N244)=7),"soixante",IF(AND(VALUE(N244)=9,OR(VALUE(O244)=0,VALUE(AT244)&gt;96)),"quatre vingt dix",IF(OR(VALUE(N244)=8,VALUE(N244)=9),"quatre vingt")))))</f>
        <v/>
      </c>
      <c r="AR244" s="46" t="str">
        <f t="shared" ref="AR244:AR245" si="1355">CONCATENATE(" ",AP244,AQ244,IF(OR(VALUE(O244)&lt;&gt;1,VALUE(N244)=0,VALUE(N244)=1,VALUE(N244)=8,VALUE(N244)=9),""," et"))</f>
        <v xml:space="preserve"> </v>
      </c>
      <c r="AS244" s="45"/>
      <c r="AT244" s="46">
        <f t="shared" ref="AT244:AT245" si="1356">VALUE(CONCATENATE(N244,O244))</f>
        <v>0</v>
      </c>
      <c r="AU244" s="46" t="str">
        <f t="shared" ref="AU244:AU245" si="1357">IF(OR(VALUE(O244)=0,AT244="",VALUE(O244)&gt;5,AND(VALUE(AT244)&gt;5,VALUE(AT244)&lt;16),AND(VALUE(AT244)&gt;65,VALUE(AT244)&lt;76),AND(VALUE(AT244)&gt;85,VALUE(AT244)&lt;96)),"",CONCATENATE(IF(VALUE(O244)=1,"un",IF(VALUE(O244)=2,"deux",IF(VALUE(O244)=3,"trois",IF(VALUE(O244)=4,"quatre",IF(VALUE(O244)=5,"cinq")))))," mille"))</f>
        <v/>
      </c>
      <c r="AV244" s="46" t="str">
        <f t="shared" ref="AV244:AV245" si="1358">IF(OR(AT244="",VALUE(O244)&lt;6,AND(VALUE(AT244)&gt;10,VALUE(AT244)&lt;17),AT244=76,AT244=96),"",CONCATENATE(IF(VALUE(O244)=6,"six",IF(VALUE(O244)=7,"sept",IF(VALUE(O244)=8,"huit",IF(VALUE(O244)=9,"neuf",IF(VALUE(AT244)=10,"dix")))))," mille"))</f>
        <v/>
      </c>
      <c r="AW244" s="46" t="str">
        <f t="shared" ref="AW244:AW245" si="1359">IF(OR(AT244="",VALUE(AT244)&lt;11,AND(VALUE(AT244)&gt;15,VALUE(AT244)&lt;71),AND(VALUE(AT244)&gt;75,VALUE(AT244)&lt;91),VALUE(AT244)&gt;95),"",CONCATENATE(IF(OR(VALUE(AT244)=91,VALUE(AT244)=71,VALUE(AT244)=11),"onze",IF(OR(VALUE(AT244)=92,VALUE(AT244)=72,VALUE(AT244)=12),"douze",IF(OR(VALUE(AT244)=93,VALUE(AT244)=73,VALUE(AT244)=13),"treize",IF(OR(AT244=94,AT244=74,AT244=14),"quatorze",IF(OR(AT244=95,AT244=75,AT244=15),"quinze")))))," mille"))</f>
        <v/>
      </c>
      <c r="AX244" s="46" t="str">
        <f t="shared" ref="AX244:AX245" si="1360">IF(OR(AT244=16,AT244=76,AT244=96),"seize mille","")</f>
        <v/>
      </c>
      <c r="AY244" s="46" t="str">
        <f t="shared" ref="AY244:AY245" si="1361">IF(AND(AU244="un mille",H244&lt;10000)," mille",CONCATENATE(" ",AU244,AV244,AW244,AX244,IF(VALUE(CONCATENATE(M244,N244,O244))=0,"",IF(VALUE(O244)=0," mille","")),IF(AND(VALUE(CONCATENATE(M244,N244,O244))&gt;1,VALUE(CONCATENATE(P244,Q244,R244))=0),"s","")))</f>
        <v xml:space="preserve"> </v>
      </c>
      <c r="AZ244" s="45"/>
      <c r="BA244" s="46" t="str">
        <f t="shared" ref="BA244:BA245" si="1362">IF(OR(VALUE(P244)=0,VALUE(P244)&gt;5),"",CONCATENATE(IF(VALUE(P244)=1,"",IF(VALUE(P244)=2,"deux ",IF(VALUE(P244)=3,"trois ",IF(VALUE(P244)=4,"quatre ",IF(VALUE(P244)=5,"cinq "))))),"cent"))</f>
        <v/>
      </c>
      <c r="BB244" s="46" t="str">
        <f t="shared" ref="BB244:BB245" si="1363">IF(OR(P244="",VALUE(P244)&lt;6),"",CONCATENATE(IF(VALUE(P244)=6,"six ",IF(VALUE(P244)=7,"sept ",IF(VALUE(P244)=8,"huit ",IF(VALUE(P244)=9,"neuf ")))),"cent"))</f>
        <v/>
      </c>
      <c r="BC244" s="46" t="str">
        <f t="shared" ref="BC244:BC245" si="1364">CONCATENATE(" ",BA244,BB244)</f>
        <v xml:space="preserve"> </v>
      </c>
      <c r="BD244" s="45"/>
      <c r="BE244" s="46" t="str">
        <f t="shared" ref="BE244:BE245" si="1365">IF(OR(Q244="",VALUE(Q244)=0,VALUE(Q244)&gt;5,AND(VALUE(BI244)&gt;10,VALUE(BI244)&lt;17)),"",IF(OR(VALUE(BI244)=10,AND(VALUE(BI244)&gt;16,VALUE(BI244)&lt;20)),"dix",IF(VALUE(Q244)=2,"vingt",IF(VALUE(Q244)=3,"trente",IF(VALUE(Q244)=4,"quarante",IF(VALUE(Q244)=5,"cinquante"))))))</f>
        <v/>
      </c>
      <c r="BF244" s="46" t="str">
        <f t="shared" ref="BF244:BF245" si="1366">IF(OR(Q244="",VALUE(Q244)&lt;6),"",IF(AND(VALUE(Q244)=7,OR(VALUE(R244)=0,BI244&gt;76)),"soixante dix",IF(OR(VALUE(Q244)=6,VALUE(Q244)=7),"soixante",IF(AND(VALUE(Q244)=9,OR(VALUE(R244)=0,VALUE(BI244)&gt;96)),"quatre vingt dix",IF(OR(VALUE(Q244)=8,VALUE(Q244)=9),"quatre vingt")))))</f>
        <v/>
      </c>
      <c r="BG244" s="46" t="str">
        <f t="shared" ref="BG244:BG245" si="1367">CONCATENATE(" ",BE244,BF244,IF(OR(VALUE(R244)&lt;&gt;1,VALUE(Q244)=0,VALUE(Q244)=1,VALUE(Q244)=8,VALUE(Q244)=9),""," et"))</f>
        <v xml:space="preserve"> </v>
      </c>
      <c r="BH244" s="45"/>
      <c r="BI244" s="46">
        <f t="shared" ref="BI244:BI245" si="1368">VALUE(CONCATENATE(Q244,R244))</f>
        <v>0</v>
      </c>
      <c r="BJ244" s="46" t="str">
        <f t="shared" ref="BJ244:BJ245" si="1369">IF(OR(VALUE(R244)=0,BI244="",VALUE(R244)&gt;5,AND(VALUE(BI244)&gt;5,VALUE(BI244)&lt;16),AND(VALUE(BI244)&gt;65,VALUE(BI244)&lt;76),AND(VALUE(BI244)&gt;85,VALUE(BI244)&lt;96)),"",CONCATENATE(IF(VALUE(R244)=1,"un",IF(VALUE(R244)=2,"deux",IF(VALUE(R244)=3,"trois",IF(VALUE(R244)=4,"quatre",IF(VALUE(R244)=5,"cinq")))))," euro"))</f>
        <v/>
      </c>
      <c r="BK244" s="46" t="str">
        <f t="shared" ref="BK244:BK245" si="1370">IF(OR(BI244="",VALUE(R244)&lt;6,AND(VALUE(BI244)&gt;10,VALUE(BI244)&lt;17),BI244=76,BI244=96),"",CONCATENATE(IF(VALUE(R244)=6,"six",IF(VALUE(R244)=7,"sept",IF(VALUE(R244)=8,"huit",IF(VALUE(R244)=9,"neuf",IF(VALUE(BI244)=10,"dix")))))," euro"))</f>
        <v/>
      </c>
      <c r="BL244" s="46" t="str">
        <f t="shared" ref="BL244:BL245" si="1371">IF(OR(BI244="",VALUE(BI244)&lt;11,AND(VALUE(BI244)&gt;15,VALUE(BI244)&lt;71),AND(VALUE(BI244)&gt;75,VALUE(BI244)&lt;91),VALUE(BI244)&gt;95),"",CONCATENATE(IF(OR(VALUE(BI244)=91,VALUE(BI244)=71,VALUE(BI244)=11),"onze",IF(OR(VALUE(BI244)=92,VALUE(BI244)=72,VALUE(BI244)=12),"douze",IF(OR(VALUE(BI244)=93,VALUE(BI244)=73,VALUE(BI244)=13),"treize",IF(OR(BI244=94,BI244=74,BI244=14),"quatorze",IF(OR(BI244=95,BI244=75,BI244=15),"quinze")))))," euro"))</f>
        <v/>
      </c>
      <c r="BM244" s="46" t="str">
        <f t="shared" ref="BM244:BM245" si="1372">IF(OR(BI244=16,BI244=76,BI244=96),"seize euro","")</f>
        <v/>
      </c>
      <c r="BN244" s="46" t="str">
        <f t="shared" ref="BN244:BN245" si="1373">IF(VALUE(CONCATENATE(J244,K244,L244,M244,N244,O244,P244,Q244,R244))=0,"zero euro",CONCATENATE(" ",BJ244,BK244,BL244,BM244,IF(VALUE(CONCATENATE(M244,N244,O244,P244,Q244,R244))=0," d'",""),IF(OR(VALUE(R244)=0,VALUE(CONCATENATE(P244,Q244,R244))=0)," euro",""),IF(VALUE(CONCATENATE(J244,K244,L244,M244,N244,O244,P244,Q244,R244))&gt;1,"s","")))</f>
        <v>zero euro</v>
      </c>
      <c r="BO244" s="45"/>
      <c r="BP244" s="46" t="str">
        <f t="shared" ref="BP244:BP245" si="1374">IF(VALUE(CONCATENATE(T244,U244))=0,""," virgule")</f>
        <v/>
      </c>
      <c r="BQ244" s="45"/>
      <c r="BR244" s="46" t="str">
        <f t="shared" ref="BR244:BR245" si="1375">IF(OR(T244="",VALUE(T244)=0,VALUE(T244)&gt;5,AND(VALUE(BV244)&gt;10,VALUE(BV244)&lt;17)),"",IF(OR(VALUE(BV244)=10,AND(VALUE(BV244)&gt;16,VALUE(BV244)&lt;20)),"dix",IF(VALUE(T244)=2,"vingt",IF(VALUE(T244)=3,"trente",IF(VALUE(T244)=4,"quarante",IF(VALUE(T244)=5,"cinquante"))))))</f>
        <v/>
      </c>
      <c r="BS244" s="46" t="str">
        <f t="shared" ref="BS244:BS245" si="1376">IF(OR(T244="",VALUE(T244)&lt;6),"",IF(AND(VALUE(T244)=7,OR(VALUE(U244)=0,BV244&gt;76)),"soixante dix",IF(OR(VALUE(T244)=6,VALUE(T244)=7),"soixante",IF(AND(VALUE(T244)=9,OR(VALUE(U244)=0,VALUE(BV244)&gt;96)),"quatre vingt dix",IF(OR(VALUE(T244)=8,VALUE(T244)=9),"quatre vingt")))))</f>
        <v/>
      </c>
      <c r="BT244" s="46" t="str">
        <f t="shared" ref="BT244:BT245" si="1377">CONCATENATE(" ",BR244,BS244,IF(OR(VALUE(U244)&lt;&gt;1,VALUE(T244)=0,VALUE(T244)=1,VALUE(T244)=8,VALUE(T244)=9),""," et"))</f>
        <v xml:space="preserve"> </v>
      </c>
      <c r="BU244" s="45"/>
      <c r="BV244" s="46">
        <f t="shared" ref="BV244:BV245" si="1378">VALUE(CONCATENATE(T244,U244))</f>
        <v>0</v>
      </c>
      <c r="BW244" s="46" t="str">
        <f t="shared" si="1322"/>
        <v/>
      </c>
      <c r="BX244" s="46" t="str">
        <f t="shared" si="1323"/>
        <v/>
      </c>
      <c r="BY244" s="46" t="str">
        <f t="shared" si="1324"/>
        <v/>
      </c>
      <c r="BZ244" s="46" t="str">
        <f t="shared" si="1325"/>
        <v/>
      </c>
      <c r="CA244" s="46" t="str">
        <f t="shared" si="1326"/>
        <v xml:space="preserve"> </v>
      </c>
      <c r="CB244" s="45"/>
      <c r="CC244" s="19" t="str">
        <f t="shared" ref="CC244:CC245" si="1379">CONCATENATE(Y244,AC244,AJ244,AN244,AR244,AY244,BC244,BG244,BN244,BP244,BT244,CA244)</f>
        <v xml:space="preserve">       zero euro  </v>
      </c>
      <c r="CD244" s="47" t="e">
        <f>#REF!*H244</f>
        <v>#REF!</v>
      </c>
    </row>
    <row r="245" spans="1:82" ht="11.25" x14ac:dyDescent="0.2">
      <c r="A245" s="23" t="s">
        <v>337</v>
      </c>
      <c r="B245" s="72">
        <v>2</v>
      </c>
      <c r="C245" s="60">
        <v>6</v>
      </c>
      <c r="D245" s="60">
        <v>1</v>
      </c>
      <c r="E245" s="49">
        <f>IF(G245="","",MAX(E$9:E244)+1)</f>
        <v>185</v>
      </c>
      <c r="F245" s="76" t="s">
        <v>287</v>
      </c>
      <c r="G245" s="62" t="s">
        <v>28</v>
      </c>
      <c r="H245" s="43">
        <v>0</v>
      </c>
      <c r="I245" s="44" t="str">
        <f t="shared" si="1268"/>
        <v xml:space="preserve"> 0,00</v>
      </c>
      <c r="J245" s="44" t="str">
        <f t="shared" si="1327"/>
        <v>0</v>
      </c>
      <c r="K245" s="44" t="str">
        <f t="shared" si="1328"/>
        <v>0</v>
      </c>
      <c r="L245" s="44" t="str">
        <f t="shared" si="1329"/>
        <v>0</v>
      </c>
      <c r="M245" s="44" t="str">
        <f t="shared" si="1330"/>
        <v>0</v>
      </c>
      <c r="N245" s="44" t="str">
        <f t="shared" si="1331"/>
        <v>0</v>
      </c>
      <c r="O245" s="44" t="str">
        <f t="shared" si="1332"/>
        <v>0</v>
      </c>
      <c r="P245" s="44" t="str">
        <f t="shared" si="1333"/>
        <v>0</v>
      </c>
      <c r="Q245" s="44" t="str">
        <f t="shared" si="1334"/>
        <v>0</v>
      </c>
      <c r="R245" s="44" t="str">
        <f t="shared" si="1335"/>
        <v>0</v>
      </c>
      <c r="S245" s="44" t="s">
        <v>12</v>
      </c>
      <c r="T245" s="44" t="str">
        <f t="shared" si="1336"/>
        <v>0</v>
      </c>
      <c r="U245" s="44" t="str">
        <f t="shared" si="1337"/>
        <v>0</v>
      </c>
      <c r="V245" s="45"/>
      <c r="W245" s="46" t="str">
        <f t="shared" si="1338"/>
        <v/>
      </c>
      <c r="X245" s="46" t="str">
        <f t="shared" si="1339"/>
        <v/>
      </c>
      <c r="Y245" s="46" t="str">
        <f t="shared" si="1340"/>
        <v/>
      </c>
      <c r="Z245" s="45"/>
      <c r="AA245" s="46" t="str">
        <f t="shared" si="1341"/>
        <v/>
      </c>
      <c r="AB245" s="46" t="str">
        <f t="shared" si="1342"/>
        <v/>
      </c>
      <c r="AC245" s="46" t="str">
        <f t="shared" si="1343"/>
        <v xml:space="preserve"> </v>
      </c>
      <c r="AD245" s="45"/>
      <c r="AE245" s="46">
        <f t="shared" si="1344"/>
        <v>0</v>
      </c>
      <c r="AF245" s="46" t="str">
        <f t="shared" si="1345"/>
        <v/>
      </c>
      <c r="AG245" s="46" t="str">
        <f t="shared" si="1346"/>
        <v/>
      </c>
      <c r="AH245" s="46" t="str">
        <f t="shared" si="1347"/>
        <v/>
      </c>
      <c r="AI245" s="46" t="str">
        <f t="shared" si="1348"/>
        <v/>
      </c>
      <c r="AJ245" s="46" t="str">
        <f t="shared" si="1349"/>
        <v xml:space="preserve"> </v>
      </c>
      <c r="AK245" s="45"/>
      <c r="AL245" s="46" t="str">
        <f t="shared" si="1350"/>
        <v/>
      </c>
      <c r="AM245" s="46" t="str">
        <f t="shared" si="1351"/>
        <v/>
      </c>
      <c r="AN245" s="46" t="str">
        <f t="shared" si="1352"/>
        <v xml:space="preserve"> </v>
      </c>
      <c r="AO245" s="45"/>
      <c r="AP245" s="46" t="str">
        <f t="shared" si="1353"/>
        <v/>
      </c>
      <c r="AQ245" s="46" t="str">
        <f t="shared" si="1354"/>
        <v/>
      </c>
      <c r="AR245" s="46" t="str">
        <f t="shared" si="1355"/>
        <v xml:space="preserve"> </v>
      </c>
      <c r="AS245" s="45"/>
      <c r="AT245" s="46">
        <f t="shared" si="1356"/>
        <v>0</v>
      </c>
      <c r="AU245" s="46" t="str">
        <f t="shared" si="1357"/>
        <v/>
      </c>
      <c r="AV245" s="46" t="str">
        <f t="shared" si="1358"/>
        <v/>
      </c>
      <c r="AW245" s="46" t="str">
        <f t="shared" si="1359"/>
        <v/>
      </c>
      <c r="AX245" s="46" t="str">
        <f t="shared" si="1360"/>
        <v/>
      </c>
      <c r="AY245" s="46" t="str">
        <f t="shared" si="1361"/>
        <v xml:space="preserve"> </v>
      </c>
      <c r="AZ245" s="45"/>
      <c r="BA245" s="46" t="str">
        <f t="shared" si="1362"/>
        <v/>
      </c>
      <c r="BB245" s="46" t="str">
        <f t="shared" si="1363"/>
        <v/>
      </c>
      <c r="BC245" s="46" t="str">
        <f t="shared" si="1364"/>
        <v xml:space="preserve"> </v>
      </c>
      <c r="BD245" s="45"/>
      <c r="BE245" s="46" t="str">
        <f t="shared" si="1365"/>
        <v/>
      </c>
      <c r="BF245" s="46" t="str">
        <f t="shared" si="1366"/>
        <v/>
      </c>
      <c r="BG245" s="46" t="str">
        <f t="shared" si="1367"/>
        <v xml:space="preserve"> </v>
      </c>
      <c r="BH245" s="45"/>
      <c r="BI245" s="46">
        <f t="shared" si="1368"/>
        <v>0</v>
      </c>
      <c r="BJ245" s="46" t="str">
        <f t="shared" si="1369"/>
        <v/>
      </c>
      <c r="BK245" s="46" t="str">
        <f t="shared" si="1370"/>
        <v/>
      </c>
      <c r="BL245" s="46" t="str">
        <f t="shared" si="1371"/>
        <v/>
      </c>
      <c r="BM245" s="46" t="str">
        <f t="shared" si="1372"/>
        <v/>
      </c>
      <c r="BN245" s="46" t="str">
        <f t="shared" si="1373"/>
        <v>zero euro</v>
      </c>
      <c r="BO245" s="45"/>
      <c r="BP245" s="46" t="str">
        <f t="shared" si="1374"/>
        <v/>
      </c>
      <c r="BQ245" s="45"/>
      <c r="BR245" s="46" t="str">
        <f t="shared" si="1375"/>
        <v/>
      </c>
      <c r="BS245" s="46" t="str">
        <f t="shared" si="1376"/>
        <v/>
      </c>
      <c r="BT245" s="46" t="str">
        <f t="shared" si="1377"/>
        <v xml:space="preserve"> </v>
      </c>
      <c r="BU245" s="45"/>
      <c r="BV245" s="46">
        <f t="shared" si="1378"/>
        <v>0</v>
      </c>
      <c r="BW245" s="46" t="str">
        <f t="shared" si="1322"/>
        <v/>
      </c>
      <c r="BX245" s="46" t="str">
        <f t="shared" si="1323"/>
        <v/>
      </c>
      <c r="BY245" s="46" t="str">
        <f t="shared" si="1324"/>
        <v/>
      </c>
      <c r="BZ245" s="46" t="str">
        <f t="shared" si="1325"/>
        <v/>
      </c>
      <c r="CA245" s="46" t="str">
        <f t="shared" si="1326"/>
        <v xml:space="preserve"> </v>
      </c>
      <c r="CB245" s="45"/>
      <c r="CC245" s="19" t="str">
        <f t="shared" si="1379"/>
        <v xml:space="preserve">       zero euro  </v>
      </c>
      <c r="CD245" s="47" t="e">
        <f>#REF!*H245</f>
        <v>#REF!</v>
      </c>
    </row>
    <row r="246" spans="1:82" s="10" customFormat="1" ht="15" customHeight="1" x14ac:dyDescent="0.2">
      <c r="A246" s="23" t="s">
        <v>337</v>
      </c>
      <c r="B246" s="56">
        <v>2</v>
      </c>
      <c r="C246" s="56">
        <v>6</v>
      </c>
      <c r="D246" s="56">
        <v>2</v>
      </c>
      <c r="E246" s="57" t="str">
        <f>IF(G246="","",MAX(E$9:E245)+1)</f>
        <v/>
      </c>
      <c r="F246" s="78" t="s">
        <v>182</v>
      </c>
      <c r="G246" s="59"/>
      <c r="H246" s="38"/>
      <c r="I246" s="79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  <c r="AK246" s="59"/>
      <c r="AL246" s="59"/>
      <c r="AM246" s="59"/>
      <c r="AN246" s="59"/>
      <c r="AO246" s="59"/>
      <c r="AP246" s="59"/>
      <c r="AQ246" s="59"/>
      <c r="AR246" s="59"/>
      <c r="AS246" s="59"/>
      <c r="AT246" s="59"/>
      <c r="AU246" s="59"/>
      <c r="AV246" s="59"/>
      <c r="AW246" s="59"/>
      <c r="AX246" s="59"/>
      <c r="AY246" s="59"/>
      <c r="AZ246" s="59"/>
      <c r="BA246" s="59"/>
      <c r="BB246" s="59"/>
      <c r="BC246" s="59"/>
      <c r="BD246" s="59"/>
      <c r="BE246" s="59"/>
      <c r="BF246" s="59"/>
      <c r="BG246" s="59"/>
      <c r="BH246" s="59"/>
      <c r="BI246" s="59"/>
      <c r="BJ246" s="59"/>
      <c r="BK246" s="59"/>
      <c r="BL246" s="59"/>
      <c r="BM246" s="59"/>
      <c r="BN246" s="59"/>
      <c r="BO246" s="59"/>
      <c r="BP246" s="59"/>
      <c r="BQ246" s="59"/>
      <c r="BR246" s="59"/>
      <c r="BS246" s="59"/>
      <c r="BT246" s="59"/>
      <c r="BU246" s="59"/>
      <c r="BV246" s="59"/>
      <c r="BW246" s="59"/>
      <c r="BX246" s="59"/>
      <c r="BY246" s="59"/>
      <c r="BZ246" s="59"/>
      <c r="CA246" s="59"/>
      <c r="CB246" s="59"/>
      <c r="CC246" s="59"/>
      <c r="CD246" s="59"/>
    </row>
    <row r="247" spans="1:82" s="10" customFormat="1" ht="22.5" x14ac:dyDescent="0.2">
      <c r="A247" s="23" t="s">
        <v>337</v>
      </c>
      <c r="B247" s="80">
        <v>2</v>
      </c>
      <c r="C247" s="80">
        <v>6</v>
      </c>
      <c r="D247" s="80">
        <v>2</v>
      </c>
      <c r="E247" s="49">
        <f>IF(G247="","",MAX(E$9:E246)+1)</f>
        <v>186</v>
      </c>
      <c r="F247" s="76" t="s">
        <v>183</v>
      </c>
      <c r="G247" s="75" t="s">
        <v>28</v>
      </c>
      <c r="H247" s="43">
        <v>0</v>
      </c>
      <c r="I247" s="79" t="str">
        <f t="shared" ref="I247:I348" si="1380">IF(H247=INT(H247),CONCATENATE(" ",H247,",00"),IF(INT(H247*10)=H247*10,CONCATENATE(" ",H247,"0"),CONCATENATE(" ",H247)))</f>
        <v xml:space="preserve"> 0,00</v>
      </c>
      <c r="J247" s="79" t="str">
        <f>IF(H247&gt;=100000000,MID(RIGHT(I247,12),1,1),"0")</f>
        <v>0</v>
      </c>
      <c r="K247" s="79" t="str">
        <f>IF(H247&gt;=10000000,MID(RIGHT(I247,11),1,1),"0")</f>
        <v>0</v>
      </c>
      <c r="L247" s="79" t="str">
        <f>IF(H247&gt;=1000000,MID(RIGHT(I247,10),1,1),"0")</f>
        <v>0</v>
      </c>
      <c r="M247" s="79" t="str">
        <f>IF(H247&gt;=100000,MID(RIGHT(I247,9),1,1),"0")</f>
        <v>0</v>
      </c>
      <c r="N247" s="79" t="str">
        <f>IF(H247&gt;=10000,MID(RIGHT(I247,8),1,1),"0")</f>
        <v>0</v>
      </c>
      <c r="O247" s="79" t="str">
        <f>IF(H247&gt;=1000,MID(RIGHT(I247,7),1,1),"0")</f>
        <v>0</v>
      </c>
      <c r="P247" s="79" t="str">
        <f>IF(H247&gt;=100,MID(RIGHT(I247,6),1,1),"0")</f>
        <v>0</v>
      </c>
      <c r="Q247" s="79" t="str">
        <f>IF(H247&gt;=10,MID(RIGHT(I247,5),1,1),"0")</f>
        <v>0</v>
      </c>
      <c r="R247" s="79" t="str">
        <f>IF(H247&gt;=0,MID(RIGHT(I247,4),1,1),"0")</f>
        <v>0</v>
      </c>
      <c r="S247" s="79" t="s">
        <v>12</v>
      </c>
      <c r="T247" s="79" t="str">
        <f>IF(INT(H247)&lt;&gt;H247,MID(RIGHT(I247,2),1,1),"0")</f>
        <v>0</v>
      </c>
      <c r="U247" s="79" t="str">
        <f>IF(INT(H247*10)&lt;&gt;H247*10,RIGHT(I247,1),"0")</f>
        <v>0</v>
      </c>
      <c r="V247" s="75"/>
      <c r="W247" s="59" t="str">
        <f>IF(OR(VALUE(J247)=0,VALUE(J247)&gt;5),"",CONCATENATE(IF(VALUE(J247)=1,"",IF(VALUE(J247)=2,"deux ",IF(VALUE(J247)=3,"trois ",IF(VALUE(J247)=4,"quatre ",IF(VALUE(J247)=5,"cinq "))))),"cent"))</f>
        <v/>
      </c>
      <c r="X247" s="59" t="str">
        <f>IF(OR(J247="",VALUE(J247)&lt;6),"",CONCATENATE(IF(VALUE(J247)=6,"six ",IF(VALUE(J247)=7,"sept ",IF(VALUE(J247)=8,"huit ",IF(VALUE(J247)=9,"neuf ")))),"cent"))</f>
        <v/>
      </c>
      <c r="Y247" s="59" t="str">
        <f>CONCATENATE(W247,X247)</f>
        <v/>
      </c>
      <c r="Z247" s="75"/>
      <c r="AA247" s="59" t="str">
        <f>IF(OR(K247="",VALUE(K247)=0,VALUE(K247)&gt;5,AND(VALUE(AE247)&gt;10,VALUE(AE247)&lt;17)),"",IF(OR(VALUE(AE247)=10,AND(VALUE(AE247)&gt;16,VALUE(AE247)&lt;20)),"dix",IF(VALUE(K247)=2,"vingt",IF(VALUE(K247)=3,"trente",IF(VALUE(K247)=4,"quarante",IF(VALUE(K247)=5,"cinquante"))))))</f>
        <v/>
      </c>
      <c r="AB247" s="59" t="str">
        <f>IF(OR(K247="",VALUE(K247)&lt;6),"",IF(AND(VALUE(K247)=7,OR(VALUE(L247)=0,AE247&gt;76)),"soixante dix",IF(OR(VALUE(K247)=6,VALUE(K247)=7),"soixante",IF(AND(VALUE(K247)=9,OR(VALUE(L247)=0,VALUE(AE247)&gt;96)),"quatre vingt dix",IF(OR(VALUE(K247)=8,VALUE(K247)=9),"quatre vingt")))))</f>
        <v/>
      </c>
      <c r="AC247" s="59" t="str">
        <f>CONCATENATE(" ",AA247,AB247,IF(OR(VALUE(L247)&lt;&gt;1,VALUE(K247)=0,VALUE(K247)=1,VALUE(K247)=8,VALUE(K247)=9),""," et"))</f>
        <v xml:space="preserve"> </v>
      </c>
      <c r="AD247" s="75"/>
      <c r="AE247" s="59">
        <f>VALUE(CONCATENATE(K247,L247))</f>
        <v>0</v>
      </c>
      <c r="AF247" s="59" t="str">
        <f>IF(OR(VALUE(L247)=0,AE247="",VALUE(L247)&gt;5,AND(VALUE(AE247)&gt;5,VALUE(AE247)&lt;16),AND(VALUE(AE247)&gt;65,VALUE(AE247)&lt;76),AND(VALUE(AE247)&gt;85,VALUE(AE247)&lt;96)),"",CONCATENATE(IF(VALUE(L247)=1,"un",IF(VALUE(L247)=2,"deux",IF(VALUE(L247)=3,"trois",IF(VALUE(L247)=4,"quatre",IF(VALUE(L247)=5,"cinq")))))," million"))</f>
        <v/>
      </c>
      <c r="AG247" s="59" t="str">
        <f>IF(OR(AE247="",VALUE(L247)&lt;6,AND(VALUE(AE247)&gt;10,VALUE(AE247)&lt;17),AE247=76,AE247=96),"",CONCATENATE(IF(VALUE(L247)=6,"six",IF(VALUE(L247)=7,"sept",IF(VALUE(L247)=8,"huit",IF(VALUE(L247)=9,"neuf",IF(VALUE(AE247)=10,"dix")))))," million"))</f>
        <v/>
      </c>
      <c r="AH247" s="59" t="str">
        <f>IF(OR(AE247="",VALUE(AE247)&lt;11,AND(VALUE(AE247)&gt;15,VALUE(AE247)&lt;71),AND(VALUE(AE247)&gt;75,VALUE(AE247)&lt;91),VALUE(AE247)&gt;95),"",CONCATENATE(IF(OR(VALUE(AE247)=91,VALUE(AE247)=71,VALUE(AE247)=11),"onze",IF(OR(VALUE(AE247)=92,VALUE(AE247)=72,VALUE(AE247)=12),"douze",IF(OR(VALUE(AE247)=93,VALUE(AE247)=73,VALUE(AE247)=13),"treize",IF(OR(AE247=94,AE247=74,AE247=14),"quatorze",IF(OR(AE247=95,AE247=75,AE247=15),"quinze")))))," million"))</f>
        <v/>
      </c>
      <c r="AI247" s="59" t="str">
        <f>IF(OR(AE247=16,AE247=76,AE247=96),"seize million","")</f>
        <v/>
      </c>
      <c r="AJ247" s="59" t="str">
        <f>CONCATENATE(" ",AF247,AG247,AH247,AI247,IF(VALUE(CONCATENATE(J247,K247,L247))=0,"",IF(VALUE(L247)=0,"million","")),IF(AND(VALUE(CONCATENATE(J247,K247,L247))&gt;1,VALUE(CONCATENATE(M247,N247,O247,P247,Q247,R247))=0),"s",""))</f>
        <v xml:space="preserve"> </v>
      </c>
      <c r="AK247" s="75"/>
      <c r="AL247" s="59" t="str">
        <f>IF(OR(VALUE(M247)=0,VALUE(M247)&gt;5),"",CONCATENATE(IF(VALUE(M247)=1,"",IF(VALUE(M247)=2,"deux ",IF(VALUE(M247)=3,"trois ",IF(VALUE(M247)=4,"quatre ",IF(VALUE(M247)=5,"cinq "))))),"cent"))</f>
        <v/>
      </c>
      <c r="AM247" s="59" t="str">
        <f>IF(OR(M247="",VALUE(M247)&lt;6),"",CONCATENATE(IF(VALUE(M247)=6,"six ",IF(VALUE(M247)=7,"sept ",IF(VALUE(M247)=8,"huit ",IF(VALUE(M247)=9,"neuf ")))),"cent"))</f>
        <v/>
      </c>
      <c r="AN247" s="59" t="str">
        <f>CONCATENATE(" ",AL247,AM247)</f>
        <v xml:space="preserve"> </v>
      </c>
      <c r="AO247" s="75"/>
      <c r="AP247" s="59" t="str">
        <f>IF(OR(N247="",VALUE(N247)=0,VALUE(N247)&gt;5,AND(VALUE(AT247)&gt;10,VALUE(AT247)&lt;17)),"",IF(OR(VALUE(AT247)=10,AND(VALUE(AT247)&gt;16,VALUE(AT247)&lt;20)),"dix",IF(VALUE(N247)=2,"vingt",IF(VALUE(N247)=3,"trente",IF(VALUE(N247)=4,"quarante",IF(VALUE(N247)=5,"cinquante"))))))</f>
        <v/>
      </c>
      <c r="AQ247" s="59" t="str">
        <f>IF(OR(N247="",VALUE(N247)&lt;6),"",IF(AND(VALUE(N247)=7,OR(VALUE(O247)=0,AT247&gt;76)),"soixante dix",IF(OR(VALUE(N247)=6,VALUE(N247)=7),"soixante",IF(AND(VALUE(N247)=9,OR(VALUE(O247)=0,VALUE(AT247)&gt;96)),"quatre vingt dix",IF(OR(VALUE(N247)=8,VALUE(N247)=9),"quatre vingt")))))</f>
        <v/>
      </c>
      <c r="AR247" s="59" t="str">
        <f>CONCATENATE(" ",AP247,AQ247,IF(OR(VALUE(O247)&lt;&gt;1,VALUE(N247)=0,VALUE(N247)=1,VALUE(N247)=8,VALUE(N247)=9),""," et"))</f>
        <v xml:space="preserve"> </v>
      </c>
      <c r="AS247" s="75"/>
      <c r="AT247" s="59">
        <f>VALUE(CONCATENATE(N247,O247))</f>
        <v>0</v>
      </c>
      <c r="AU247" s="59" t="str">
        <f>IF(OR(VALUE(O247)=0,AT247="",VALUE(O247)&gt;5,AND(VALUE(AT247)&gt;5,VALUE(AT247)&lt;16),AND(VALUE(AT247)&gt;65,VALUE(AT247)&lt;76),AND(VALUE(AT247)&gt;85,VALUE(AT247)&lt;96)),"",CONCATENATE(IF(VALUE(O247)=1,"un",IF(VALUE(O247)=2,"deux",IF(VALUE(O247)=3,"trois",IF(VALUE(O247)=4,"quatre",IF(VALUE(O247)=5,"cinq")))))," mille"))</f>
        <v/>
      </c>
      <c r="AV247" s="59" t="str">
        <f>IF(OR(AT247="",VALUE(O247)&lt;6,AND(VALUE(AT247)&gt;10,VALUE(AT247)&lt;17),AT247=76,AT247=96),"",CONCATENATE(IF(VALUE(O247)=6,"six",IF(VALUE(O247)=7,"sept",IF(VALUE(O247)=8,"huit",IF(VALUE(O247)=9,"neuf",IF(VALUE(AT247)=10,"dix")))))," mille"))</f>
        <v/>
      </c>
      <c r="AW247" s="59" t="str">
        <f>IF(OR(AT247="",VALUE(AT247)&lt;11,AND(VALUE(AT247)&gt;15,VALUE(AT247)&lt;71),AND(VALUE(AT247)&gt;75,VALUE(AT247)&lt;91),VALUE(AT247)&gt;95),"",CONCATENATE(IF(OR(VALUE(AT247)=91,VALUE(AT247)=71,VALUE(AT247)=11),"onze",IF(OR(VALUE(AT247)=92,VALUE(AT247)=72,VALUE(AT247)=12),"douze",IF(OR(VALUE(AT247)=93,VALUE(AT247)=73,VALUE(AT247)=13),"treize",IF(OR(AT247=94,AT247=74,AT247=14),"quatorze",IF(OR(AT247=95,AT247=75,AT247=15),"quinze")))))," mille"))</f>
        <v/>
      </c>
      <c r="AX247" s="59" t="str">
        <f>IF(OR(AT247=16,AT247=76,AT247=96),"seize mille","")</f>
        <v/>
      </c>
      <c r="AY247" s="59" t="str">
        <f>IF(AND(AU247="un mille",H247&lt;10000)," mille",CONCATENATE(" ",AU247,AV247,AW247,AX247,IF(VALUE(CONCATENATE(M247,N247,O247))=0,"",IF(VALUE(O247)=0," mille","")),IF(AND(VALUE(CONCATENATE(M247,N247,O247))&gt;1,VALUE(CONCATENATE(P247,Q247,R247))=0),"s","")))</f>
        <v xml:space="preserve"> </v>
      </c>
      <c r="AZ247" s="75"/>
      <c r="BA247" s="59" t="str">
        <f>IF(OR(VALUE(P247)=0,VALUE(P247)&gt;5),"",CONCATENATE(IF(VALUE(P247)=1,"",IF(VALUE(P247)=2,"deux ",IF(VALUE(P247)=3,"trois ",IF(VALUE(P247)=4,"quatre ",IF(VALUE(P247)=5,"cinq "))))),"cent"))</f>
        <v/>
      </c>
      <c r="BB247" s="59" t="str">
        <f>IF(OR(P247="",VALUE(P247)&lt;6),"",CONCATENATE(IF(VALUE(P247)=6,"six ",IF(VALUE(P247)=7,"sept ",IF(VALUE(P247)=8,"huit ",IF(VALUE(P247)=9,"neuf ")))),"cent"))</f>
        <v/>
      </c>
      <c r="BC247" s="59" t="str">
        <f>CONCATENATE(" ",BA247,BB247)</f>
        <v xml:space="preserve"> </v>
      </c>
      <c r="BD247" s="75"/>
      <c r="BE247" s="59" t="str">
        <f>IF(OR(Q247="",VALUE(Q247)=0,VALUE(Q247)&gt;5,AND(VALUE(BI247)&gt;10,VALUE(BI247)&lt;17)),"",IF(OR(VALUE(BI247)=10,AND(VALUE(BI247)&gt;16,VALUE(BI247)&lt;20)),"dix",IF(VALUE(Q247)=2,"vingt",IF(VALUE(Q247)=3,"trente",IF(VALUE(Q247)=4,"quarante",IF(VALUE(Q247)=5,"cinquante"))))))</f>
        <v/>
      </c>
      <c r="BF247" s="59" t="str">
        <f>IF(OR(Q247="",VALUE(Q247)&lt;6),"",IF(AND(VALUE(Q247)=7,OR(VALUE(R247)=0,BI247&gt;76)),"soixante dix",IF(OR(VALUE(Q247)=6,VALUE(Q247)=7),"soixante",IF(AND(VALUE(Q247)=9,OR(VALUE(R247)=0,VALUE(BI247)&gt;96)),"quatre vingt dix",IF(OR(VALUE(Q247)=8,VALUE(Q247)=9),"quatre vingt")))))</f>
        <v/>
      </c>
      <c r="BG247" s="59" t="str">
        <f>CONCATENATE(" ",BE247,BF247,IF(OR(VALUE(R247)&lt;&gt;1,VALUE(Q247)=0,VALUE(Q247)=1,VALUE(Q247)=8,VALUE(Q247)=9),""," et"))</f>
        <v xml:space="preserve"> </v>
      </c>
      <c r="BH247" s="75"/>
      <c r="BI247" s="59">
        <f>VALUE(CONCATENATE(Q247,R247))</f>
        <v>0</v>
      </c>
      <c r="BJ247" s="59" t="str">
        <f>IF(OR(VALUE(R247)=0,BI247="",VALUE(R247)&gt;5,AND(VALUE(BI247)&gt;5,VALUE(BI247)&lt;16),AND(VALUE(BI247)&gt;65,VALUE(BI247)&lt;76),AND(VALUE(BI247)&gt;85,VALUE(BI247)&lt;96)),"",CONCATENATE(IF(VALUE(R247)=1,"un",IF(VALUE(R247)=2,"deux",IF(VALUE(R247)=3,"trois",IF(VALUE(R247)=4,"quatre",IF(VALUE(R247)=5,"cinq")))))," euro"))</f>
        <v/>
      </c>
      <c r="BK247" s="59" t="str">
        <f>IF(OR(BI247="",VALUE(R247)&lt;6,AND(VALUE(BI247)&gt;10,VALUE(BI247)&lt;17),BI247=76,BI247=96),"",CONCATENATE(IF(VALUE(R247)=6,"six",IF(VALUE(R247)=7,"sept",IF(VALUE(R247)=8,"huit",IF(VALUE(R247)=9,"neuf",IF(VALUE(BI247)=10,"dix")))))," euro"))</f>
        <v/>
      </c>
      <c r="BL247" s="59" t="str">
        <f>IF(OR(BI247="",VALUE(BI247)&lt;11,AND(VALUE(BI247)&gt;15,VALUE(BI247)&lt;71),AND(VALUE(BI247)&gt;75,VALUE(BI247)&lt;91),VALUE(BI247)&gt;95),"",CONCATENATE(IF(OR(VALUE(BI247)=91,VALUE(BI247)=71,VALUE(BI247)=11),"onze",IF(OR(VALUE(BI247)=92,VALUE(BI247)=72,VALUE(BI247)=12),"douze",IF(OR(VALUE(BI247)=93,VALUE(BI247)=73,VALUE(BI247)=13),"treize",IF(OR(BI247=94,BI247=74,BI247=14),"quatorze",IF(OR(BI247=95,BI247=75,BI247=15),"quinze")))))," euro"))</f>
        <v/>
      </c>
      <c r="BM247" s="59" t="str">
        <f>IF(OR(BI247=16,BI247=76,BI247=96),"seize euro","")</f>
        <v/>
      </c>
      <c r="BN247" s="59" t="str">
        <f>IF(VALUE(CONCATENATE(J247,K247,L247,M247,N247,O247,P247,Q247,R247))=0,"zero euro",CONCATENATE(" ",BJ247,BK247,BL247,BM247,IF(VALUE(CONCATENATE(M247,N247,O247,P247,Q247,R247))=0," d'",""),IF(OR(VALUE(R247)=0,VALUE(CONCATENATE(P247,Q247,R247))=0)," euro",""),IF(VALUE(CONCATENATE(J247,K247,L247,M247,N247,O247,P247,Q247,R247))&gt;1,"s","")))</f>
        <v>zero euro</v>
      </c>
      <c r="BO247" s="75"/>
      <c r="BP247" s="59" t="str">
        <f>IF(VALUE(CONCATENATE(T247,U247))=0,""," virgule")</f>
        <v/>
      </c>
      <c r="BQ247" s="75"/>
      <c r="BR247" s="59" t="str">
        <f>IF(OR(T247="",VALUE(T247)=0,VALUE(T247)&gt;5,AND(VALUE(BV247)&gt;10,VALUE(BV247)&lt;17)),"",IF(OR(VALUE(BV247)=10,AND(VALUE(BV247)&gt;16,VALUE(BV247)&lt;20)),"dix",IF(VALUE(T247)=2,"vingt",IF(VALUE(T247)=3,"trente",IF(VALUE(T247)=4,"quarante",IF(VALUE(T247)=5,"cinquante"))))))</f>
        <v/>
      </c>
      <c r="BS247" s="59" t="str">
        <f>IF(OR(T247="",VALUE(T247)&lt;6),"",IF(AND(VALUE(T247)=7,OR(VALUE(U247)=0,BV247&gt;76)),"soixante dix",IF(OR(VALUE(T247)=6,VALUE(T247)=7),"soixante",IF(AND(VALUE(T247)=9,OR(VALUE(U247)=0,VALUE(BV247)&gt;96)),"quatre vingt dix",IF(OR(VALUE(T247)=8,VALUE(T247)=9),"quatre vingt")))))</f>
        <v/>
      </c>
      <c r="BT247" s="59" t="str">
        <f>CONCATENATE(" ",BR247,BS247,IF(OR(VALUE(U247)&lt;&gt;1,VALUE(T247)=0,VALUE(T247)=1,VALUE(T247)=8,VALUE(T247)=9),""," et"))</f>
        <v xml:space="preserve"> </v>
      </c>
      <c r="BU247" s="75"/>
      <c r="BV247" s="59">
        <f>VALUE(CONCATENATE(T247,U247))</f>
        <v>0</v>
      </c>
      <c r="BW247" s="59" t="str">
        <f>IF(OR(VALUE(U247)=0,BV247="",VALUE(U247)&gt;5,AND(VALUE(BV247)&gt;5,VALUE(BV247)&lt;16),AND(VALUE(BV247)&gt;65,VALUE(BV247)&lt;76),AND(VALUE(BV247)&gt;85,VALUE(BV247)&lt;96)),"",CONCATENATE(IF(VALUE(U247)=1,"un",IF(VALUE(U247)=2,"deux",IF(VALUE(U247)=3,"trois",IF(VALUE(U247)=4,"quatre",IF(VALUE(U247)=5,"cinq")))))," centime"))</f>
        <v/>
      </c>
      <c r="BX247" s="59" t="str">
        <f>IF(OR(BV247="",VALUE(U247)&lt;6,AND(VALUE(BV247)&gt;10,VALUE(BV247)&lt;17),BV247=76,BV247=96),"",CONCATENATE(IF(VALUE(U247)=6,"six",IF(VALUE(U247)=7,"sept",IF(VALUE(U247)=8,"huit",IF(VALUE(U247)=9,"neuf",IF(VALUE(BV247)=10,"dix")))))," centime"))</f>
        <v/>
      </c>
      <c r="BY247" s="59" t="str">
        <f>IF(OR(BV247="",VALUE(BV247)&lt;11,AND(VALUE(BV247)&gt;15,VALUE(BV247)&lt;71),AND(VALUE(BV247)&gt;75,VALUE(BV247)&lt;91),VALUE(BV247)&gt;95),"",CONCATENATE(IF(OR(VALUE(BV247)=91,VALUE(BV247)=71,VALUE(BV247)=11),"onze",IF(OR(VALUE(BV247)=92,VALUE(BV247)=72,VALUE(BV247)=12),"douze",IF(OR(VALUE(BV247)=93,VALUE(BV247)=73,VALUE(BV247)=13),"treize",IF(OR(BV247=94,BV247=74,BV247=14),"quatorze",IF(OR(BV247=95,BV247=75,BV247=15),"quinze")))))," centime"))</f>
        <v/>
      </c>
      <c r="BZ247" s="59" t="str">
        <f>IF(OR(BV247=16,BV247=76,BV247=96),"seize centime","")</f>
        <v/>
      </c>
      <c r="CA247" s="59" t="str">
        <f>CONCATENATE(" ",BW247,BX247,BY247,BZ247,IF(AND(VALUE(RIGHT(I247,2))&lt;&gt;0,VALUE(RIGHT(I247,1))=0),"centime",""),IF(VALUE(CONCATENATE(T247,U247))&gt;1,"s",""))</f>
        <v xml:space="preserve"> </v>
      </c>
      <c r="CB247" s="75"/>
      <c r="CC247" s="19" t="str">
        <f>CONCATENATE(Y247,AC247,AJ247,AN247,AR247,AY247,BC247,BG247,BN247,BP247,BT247,CA247)</f>
        <v xml:space="preserve">       zero euro  </v>
      </c>
      <c r="CD247" s="47" t="e">
        <f>#REF!*H247</f>
        <v>#REF!</v>
      </c>
    </row>
    <row r="248" spans="1:82" s="10" customFormat="1" ht="22.5" x14ac:dyDescent="0.2">
      <c r="A248" s="23" t="s">
        <v>337</v>
      </c>
      <c r="B248" s="80">
        <v>2</v>
      </c>
      <c r="C248" s="80">
        <v>6</v>
      </c>
      <c r="D248" s="80">
        <v>2</v>
      </c>
      <c r="E248" s="49">
        <f>IF(G248="","",MAX(E$9:E247)+1)</f>
        <v>187</v>
      </c>
      <c r="F248" s="76" t="s">
        <v>184</v>
      </c>
      <c r="G248" s="75" t="s">
        <v>28</v>
      </c>
      <c r="H248" s="43">
        <v>0</v>
      </c>
      <c r="I248" s="79" t="str">
        <f t="shared" si="1380"/>
        <v xml:space="preserve"> 0,00</v>
      </c>
      <c r="J248" s="79" t="str">
        <f>IF(H248&gt;=100000000,MID(RIGHT(I248,12),1,1),"0")</f>
        <v>0</v>
      </c>
      <c r="K248" s="79" t="str">
        <f>IF(H248&gt;=10000000,MID(RIGHT(I248,11),1,1),"0")</f>
        <v>0</v>
      </c>
      <c r="L248" s="79" t="str">
        <f>IF(H248&gt;=1000000,MID(RIGHT(I248,10),1,1),"0")</f>
        <v>0</v>
      </c>
      <c r="M248" s="79" t="str">
        <f>IF(H248&gt;=100000,MID(RIGHT(I248,9),1,1),"0")</f>
        <v>0</v>
      </c>
      <c r="N248" s="79" t="str">
        <f>IF(H248&gt;=10000,MID(RIGHT(I248,8),1,1),"0")</f>
        <v>0</v>
      </c>
      <c r="O248" s="79" t="str">
        <f>IF(H248&gt;=1000,MID(RIGHT(I248,7),1,1),"0")</f>
        <v>0</v>
      </c>
      <c r="P248" s="79" t="str">
        <f>IF(H248&gt;=100,MID(RIGHT(I248,6),1,1),"0")</f>
        <v>0</v>
      </c>
      <c r="Q248" s="79" t="str">
        <f>IF(H248&gt;=10,MID(RIGHT(I248,5),1,1),"0")</f>
        <v>0</v>
      </c>
      <c r="R248" s="79" t="str">
        <f>IF(H248&gt;=0,MID(RIGHT(I248,4),1,1),"0")</f>
        <v>0</v>
      </c>
      <c r="S248" s="79" t="s">
        <v>12</v>
      </c>
      <c r="T248" s="79" t="str">
        <f>IF(INT(H248)&lt;&gt;H248,MID(RIGHT(I248,2),1,1),"0")</f>
        <v>0</v>
      </c>
      <c r="U248" s="79" t="str">
        <f>IF(INT(H248*10)&lt;&gt;H248*10,RIGHT(I248,1),"0")</f>
        <v>0</v>
      </c>
      <c r="V248" s="75"/>
      <c r="W248" s="59" t="str">
        <f>IF(OR(VALUE(J248)=0,VALUE(J248)&gt;5),"",CONCATENATE(IF(VALUE(J248)=1,"",IF(VALUE(J248)=2,"deux ",IF(VALUE(J248)=3,"trois ",IF(VALUE(J248)=4,"quatre ",IF(VALUE(J248)=5,"cinq "))))),"cent"))</f>
        <v/>
      </c>
      <c r="X248" s="59" t="str">
        <f>IF(OR(J248="",VALUE(J248)&lt;6),"",CONCATENATE(IF(VALUE(J248)=6,"six ",IF(VALUE(J248)=7,"sept ",IF(VALUE(J248)=8,"huit ",IF(VALUE(J248)=9,"neuf ")))),"cent"))</f>
        <v/>
      </c>
      <c r="Y248" s="59" t="str">
        <f>CONCATENATE(W248,X248)</f>
        <v/>
      </c>
      <c r="Z248" s="75"/>
      <c r="AA248" s="59" t="str">
        <f>IF(OR(K248="",VALUE(K248)=0,VALUE(K248)&gt;5,AND(VALUE(AE248)&gt;10,VALUE(AE248)&lt;17)),"",IF(OR(VALUE(AE248)=10,AND(VALUE(AE248)&gt;16,VALUE(AE248)&lt;20)),"dix",IF(VALUE(K248)=2,"vingt",IF(VALUE(K248)=3,"trente",IF(VALUE(K248)=4,"quarante",IF(VALUE(K248)=5,"cinquante"))))))</f>
        <v/>
      </c>
      <c r="AB248" s="59" t="str">
        <f>IF(OR(K248="",VALUE(K248)&lt;6),"",IF(AND(VALUE(K248)=7,OR(VALUE(L248)=0,AE248&gt;76)),"soixante dix",IF(OR(VALUE(K248)=6,VALUE(K248)=7),"soixante",IF(AND(VALUE(K248)=9,OR(VALUE(L248)=0,VALUE(AE248)&gt;96)),"quatre vingt dix",IF(OR(VALUE(K248)=8,VALUE(K248)=9),"quatre vingt")))))</f>
        <v/>
      </c>
      <c r="AC248" s="59" t="str">
        <f>CONCATENATE(" ",AA248,AB248,IF(OR(VALUE(L248)&lt;&gt;1,VALUE(K248)=0,VALUE(K248)=1,VALUE(K248)=8,VALUE(K248)=9),""," et"))</f>
        <v xml:space="preserve"> </v>
      </c>
      <c r="AD248" s="75"/>
      <c r="AE248" s="59">
        <f>VALUE(CONCATENATE(K248,L248))</f>
        <v>0</v>
      </c>
      <c r="AF248" s="59" t="str">
        <f>IF(OR(VALUE(L248)=0,AE248="",VALUE(L248)&gt;5,AND(VALUE(AE248)&gt;5,VALUE(AE248)&lt;16),AND(VALUE(AE248)&gt;65,VALUE(AE248)&lt;76),AND(VALUE(AE248)&gt;85,VALUE(AE248)&lt;96)),"",CONCATENATE(IF(VALUE(L248)=1,"un",IF(VALUE(L248)=2,"deux",IF(VALUE(L248)=3,"trois",IF(VALUE(L248)=4,"quatre",IF(VALUE(L248)=5,"cinq")))))," million"))</f>
        <v/>
      </c>
      <c r="AG248" s="59" t="str">
        <f>IF(OR(AE248="",VALUE(L248)&lt;6,AND(VALUE(AE248)&gt;10,VALUE(AE248)&lt;17),AE248=76,AE248=96),"",CONCATENATE(IF(VALUE(L248)=6,"six",IF(VALUE(L248)=7,"sept",IF(VALUE(L248)=8,"huit",IF(VALUE(L248)=9,"neuf",IF(VALUE(AE248)=10,"dix")))))," million"))</f>
        <v/>
      </c>
      <c r="AH248" s="59" t="str">
        <f>IF(OR(AE248="",VALUE(AE248)&lt;11,AND(VALUE(AE248)&gt;15,VALUE(AE248)&lt;71),AND(VALUE(AE248)&gt;75,VALUE(AE248)&lt;91),VALUE(AE248)&gt;95),"",CONCATENATE(IF(OR(VALUE(AE248)=91,VALUE(AE248)=71,VALUE(AE248)=11),"onze",IF(OR(VALUE(AE248)=92,VALUE(AE248)=72,VALUE(AE248)=12),"douze",IF(OR(VALUE(AE248)=93,VALUE(AE248)=73,VALUE(AE248)=13),"treize",IF(OR(AE248=94,AE248=74,AE248=14),"quatorze",IF(OR(AE248=95,AE248=75,AE248=15),"quinze")))))," million"))</f>
        <v/>
      </c>
      <c r="AI248" s="59" t="str">
        <f>IF(OR(AE248=16,AE248=76,AE248=96),"seize million","")</f>
        <v/>
      </c>
      <c r="AJ248" s="59" t="str">
        <f>CONCATENATE(" ",AF248,AG248,AH248,AI248,IF(VALUE(CONCATENATE(J248,K248,L248))=0,"",IF(VALUE(L248)=0,"million","")),IF(AND(VALUE(CONCATENATE(J248,K248,L248))&gt;1,VALUE(CONCATENATE(M248,N248,O248,P248,Q248,R248))=0),"s",""))</f>
        <v xml:space="preserve"> </v>
      </c>
      <c r="AK248" s="75"/>
      <c r="AL248" s="59" t="str">
        <f>IF(OR(VALUE(M248)=0,VALUE(M248)&gt;5),"",CONCATENATE(IF(VALUE(M248)=1,"",IF(VALUE(M248)=2,"deux ",IF(VALUE(M248)=3,"trois ",IF(VALUE(M248)=4,"quatre ",IF(VALUE(M248)=5,"cinq "))))),"cent"))</f>
        <v/>
      </c>
      <c r="AM248" s="59" t="str">
        <f>IF(OR(M248="",VALUE(M248)&lt;6),"",CONCATENATE(IF(VALUE(M248)=6,"six ",IF(VALUE(M248)=7,"sept ",IF(VALUE(M248)=8,"huit ",IF(VALUE(M248)=9,"neuf ")))),"cent"))</f>
        <v/>
      </c>
      <c r="AN248" s="59" t="str">
        <f>CONCATENATE(" ",AL248,AM248)</f>
        <v xml:space="preserve"> </v>
      </c>
      <c r="AO248" s="75"/>
      <c r="AP248" s="59" t="str">
        <f>IF(OR(N248="",VALUE(N248)=0,VALUE(N248)&gt;5,AND(VALUE(AT248)&gt;10,VALUE(AT248)&lt;17)),"",IF(OR(VALUE(AT248)=10,AND(VALUE(AT248)&gt;16,VALUE(AT248)&lt;20)),"dix",IF(VALUE(N248)=2,"vingt",IF(VALUE(N248)=3,"trente",IF(VALUE(N248)=4,"quarante",IF(VALUE(N248)=5,"cinquante"))))))</f>
        <v/>
      </c>
      <c r="AQ248" s="59" t="str">
        <f>IF(OR(N248="",VALUE(N248)&lt;6),"",IF(AND(VALUE(N248)=7,OR(VALUE(O248)=0,AT248&gt;76)),"soixante dix",IF(OR(VALUE(N248)=6,VALUE(N248)=7),"soixante",IF(AND(VALUE(N248)=9,OR(VALUE(O248)=0,VALUE(AT248)&gt;96)),"quatre vingt dix",IF(OR(VALUE(N248)=8,VALUE(N248)=9),"quatre vingt")))))</f>
        <v/>
      </c>
      <c r="AR248" s="59" t="str">
        <f>CONCATENATE(" ",AP248,AQ248,IF(OR(VALUE(O248)&lt;&gt;1,VALUE(N248)=0,VALUE(N248)=1,VALUE(N248)=8,VALUE(N248)=9),""," et"))</f>
        <v xml:space="preserve"> </v>
      </c>
      <c r="AS248" s="75"/>
      <c r="AT248" s="59">
        <f>VALUE(CONCATENATE(N248,O248))</f>
        <v>0</v>
      </c>
      <c r="AU248" s="59" t="str">
        <f>IF(OR(VALUE(O248)=0,AT248="",VALUE(O248)&gt;5,AND(VALUE(AT248)&gt;5,VALUE(AT248)&lt;16),AND(VALUE(AT248)&gt;65,VALUE(AT248)&lt;76),AND(VALUE(AT248)&gt;85,VALUE(AT248)&lt;96)),"",CONCATENATE(IF(VALUE(O248)=1,"un",IF(VALUE(O248)=2,"deux",IF(VALUE(O248)=3,"trois",IF(VALUE(O248)=4,"quatre",IF(VALUE(O248)=5,"cinq")))))," mille"))</f>
        <v/>
      </c>
      <c r="AV248" s="59" t="str">
        <f>IF(OR(AT248="",VALUE(O248)&lt;6,AND(VALUE(AT248)&gt;10,VALUE(AT248)&lt;17),AT248=76,AT248=96),"",CONCATENATE(IF(VALUE(O248)=6,"six",IF(VALUE(O248)=7,"sept",IF(VALUE(O248)=8,"huit",IF(VALUE(O248)=9,"neuf",IF(VALUE(AT248)=10,"dix")))))," mille"))</f>
        <v/>
      </c>
      <c r="AW248" s="59" t="str">
        <f>IF(OR(AT248="",VALUE(AT248)&lt;11,AND(VALUE(AT248)&gt;15,VALUE(AT248)&lt;71),AND(VALUE(AT248)&gt;75,VALUE(AT248)&lt;91),VALUE(AT248)&gt;95),"",CONCATENATE(IF(OR(VALUE(AT248)=91,VALUE(AT248)=71,VALUE(AT248)=11),"onze",IF(OR(VALUE(AT248)=92,VALUE(AT248)=72,VALUE(AT248)=12),"douze",IF(OR(VALUE(AT248)=93,VALUE(AT248)=73,VALUE(AT248)=13),"treize",IF(OR(AT248=94,AT248=74,AT248=14),"quatorze",IF(OR(AT248=95,AT248=75,AT248=15),"quinze")))))," mille"))</f>
        <v/>
      </c>
      <c r="AX248" s="59" t="str">
        <f>IF(OR(AT248=16,AT248=76,AT248=96),"seize mille","")</f>
        <v/>
      </c>
      <c r="AY248" s="59" t="str">
        <f>IF(AND(AU248="un mille",H248&lt;10000)," mille",CONCATENATE(" ",AU248,AV248,AW248,AX248,IF(VALUE(CONCATENATE(M248,N248,O248))=0,"",IF(VALUE(O248)=0," mille","")),IF(AND(VALUE(CONCATENATE(M248,N248,O248))&gt;1,VALUE(CONCATENATE(P248,Q248,R248))=0),"s","")))</f>
        <v xml:space="preserve"> </v>
      </c>
      <c r="AZ248" s="75"/>
      <c r="BA248" s="59" t="str">
        <f>IF(OR(VALUE(P248)=0,VALUE(P248)&gt;5),"",CONCATENATE(IF(VALUE(P248)=1,"",IF(VALUE(P248)=2,"deux ",IF(VALUE(P248)=3,"trois ",IF(VALUE(P248)=4,"quatre ",IF(VALUE(P248)=5,"cinq "))))),"cent"))</f>
        <v/>
      </c>
      <c r="BB248" s="59" t="str">
        <f>IF(OR(P248="",VALUE(P248)&lt;6),"",CONCATENATE(IF(VALUE(P248)=6,"six ",IF(VALUE(P248)=7,"sept ",IF(VALUE(P248)=8,"huit ",IF(VALUE(P248)=9,"neuf ")))),"cent"))</f>
        <v/>
      </c>
      <c r="BC248" s="59" t="str">
        <f>CONCATENATE(" ",BA248,BB248)</f>
        <v xml:space="preserve"> </v>
      </c>
      <c r="BD248" s="75"/>
      <c r="BE248" s="59" t="str">
        <f>IF(OR(Q248="",VALUE(Q248)=0,VALUE(Q248)&gt;5,AND(VALUE(BI248)&gt;10,VALUE(BI248)&lt;17)),"",IF(OR(VALUE(BI248)=10,AND(VALUE(BI248)&gt;16,VALUE(BI248)&lt;20)),"dix",IF(VALUE(Q248)=2,"vingt",IF(VALUE(Q248)=3,"trente",IF(VALUE(Q248)=4,"quarante",IF(VALUE(Q248)=5,"cinquante"))))))</f>
        <v/>
      </c>
      <c r="BF248" s="59" t="str">
        <f>IF(OR(Q248="",VALUE(Q248)&lt;6),"",IF(AND(VALUE(Q248)=7,OR(VALUE(R248)=0,BI248&gt;76)),"soixante dix",IF(OR(VALUE(Q248)=6,VALUE(Q248)=7),"soixante",IF(AND(VALUE(Q248)=9,OR(VALUE(R248)=0,VALUE(BI248)&gt;96)),"quatre vingt dix",IF(OR(VALUE(Q248)=8,VALUE(Q248)=9),"quatre vingt")))))</f>
        <v/>
      </c>
      <c r="BG248" s="59" t="str">
        <f>CONCATENATE(" ",BE248,BF248,IF(OR(VALUE(R248)&lt;&gt;1,VALUE(Q248)=0,VALUE(Q248)=1,VALUE(Q248)=8,VALUE(Q248)=9),""," et"))</f>
        <v xml:space="preserve"> </v>
      </c>
      <c r="BH248" s="75"/>
      <c r="BI248" s="59">
        <f>VALUE(CONCATENATE(Q248,R248))</f>
        <v>0</v>
      </c>
      <c r="BJ248" s="59" t="str">
        <f>IF(OR(VALUE(R248)=0,BI248="",VALUE(R248)&gt;5,AND(VALUE(BI248)&gt;5,VALUE(BI248)&lt;16),AND(VALUE(BI248)&gt;65,VALUE(BI248)&lt;76),AND(VALUE(BI248)&gt;85,VALUE(BI248)&lt;96)),"",CONCATENATE(IF(VALUE(R248)=1,"un",IF(VALUE(R248)=2,"deux",IF(VALUE(R248)=3,"trois",IF(VALUE(R248)=4,"quatre",IF(VALUE(R248)=5,"cinq")))))," euro"))</f>
        <v/>
      </c>
      <c r="BK248" s="59" t="str">
        <f>IF(OR(BI248="",VALUE(R248)&lt;6,AND(VALUE(BI248)&gt;10,VALUE(BI248)&lt;17),BI248=76,BI248=96),"",CONCATENATE(IF(VALUE(R248)=6,"six",IF(VALUE(R248)=7,"sept",IF(VALUE(R248)=8,"huit",IF(VALUE(R248)=9,"neuf",IF(VALUE(BI248)=10,"dix")))))," euro"))</f>
        <v/>
      </c>
      <c r="BL248" s="59" t="str">
        <f>IF(OR(BI248="",VALUE(BI248)&lt;11,AND(VALUE(BI248)&gt;15,VALUE(BI248)&lt;71),AND(VALUE(BI248)&gt;75,VALUE(BI248)&lt;91),VALUE(BI248)&gt;95),"",CONCATENATE(IF(OR(VALUE(BI248)=91,VALUE(BI248)=71,VALUE(BI248)=11),"onze",IF(OR(VALUE(BI248)=92,VALUE(BI248)=72,VALUE(BI248)=12),"douze",IF(OR(VALUE(BI248)=93,VALUE(BI248)=73,VALUE(BI248)=13),"treize",IF(OR(BI248=94,BI248=74,BI248=14),"quatorze",IF(OR(BI248=95,BI248=75,BI248=15),"quinze")))))," euro"))</f>
        <v/>
      </c>
      <c r="BM248" s="59" t="str">
        <f>IF(OR(BI248=16,BI248=76,BI248=96),"seize euro","")</f>
        <v/>
      </c>
      <c r="BN248" s="59" t="str">
        <f>IF(VALUE(CONCATENATE(J248,K248,L248,M248,N248,O248,P248,Q248,R248))=0,"zero euro",CONCATENATE(" ",BJ248,BK248,BL248,BM248,IF(VALUE(CONCATENATE(M248,N248,O248,P248,Q248,R248))=0," d'",""),IF(OR(VALUE(R248)=0,VALUE(CONCATENATE(P248,Q248,R248))=0)," euro",""),IF(VALUE(CONCATENATE(J248,K248,L248,M248,N248,O248,P248,Q248,R248))&gt;1,"s","")))</f>
        <v>zero euro</v>
      </c>
      <c r="BO248" s="75"/>
      <c r="BP248" s="59" t="str">
        <f>IF(VALUE(CONCATENATE(T248,U248))=0,""," virgule")</f>
        <v/>
      </c>
      <c r="BQ248" s="75"/>
      <c r="BR248" s="59" t="str">
        <f>IF(OR(T248="",VALUE(T248)=0,VALUE(T248)&gt;5,AND(VALUE(BV248)&gt;10,VALUE(BV248)&lt;17)),"",IF(OR(VALUE(BV248)=10,AND(VALUE(BV248)&gt;16,VALUE(BV248)&lt;20)),"dix",IF(VALUE(T248)=2,"vingt",IF(VALUE(T248)=3,"trente",IF(VALUE(T248)=4,"quarante",IF(VALUE(T248)=5,"cinquante"))))))</f>
        <v/>
      </c>
      <c r="BS248" s="59" t="str">
        <f>IF(OR(T248="",VALUE(T248)&lt;6),"",IF(AND(VALUE(T248)=7,OR(VALUE(U248)=0,BV248&gt;76)),"soixante dix",IF(OR(VALUE(T248)=6,VALUE(T248)=7),"soixante",IF(AND(VALUE(T248)=9,OR(VALUE(U248)=0,VALUE(BV248)&gt;96)),"quatre vingt dix",IF(OR(VALUE(T248)=8,VALUE(T248)=9),"quatre vingt")))))</f>
        <v/>
      </c>
      <c r="BT248" s="59" t="str">
        <f>CONCATENATE(" ",BR248,BS248,IF(OR(VALUE(U248)&lt;&gt;1,VALUE(T248)=0,VALUE(T248)=1,VALUE(T248)=8,VALUE(T248)=9),""," et"))</f>
        <v xml:space="preserve"> </v>
      </c>
      <c r="BU248" s="75"/>
      <c r="BV248" s="59">
        <f>VALUE(CONCATENATE(T248,U248))</f>
        <v>0</v>
      </c>
      <c r="BW248" s="59" t="str">
        <f>IF(OR(VALUE(U248)=0,BV248="",VALUE(U248)&gt;5,AND(VALUE(BV248)&gt;5,VALUE(BV248)&lt;16),AND(VALUE(BV248)&gt;65,VALUE(BV248)&lt;76),AND(VALUE(BV248)&gt;85,VALUE(BV248)&lt;96)),"",CONCATENATE(IF(VALUE(U248)=1,"un",IF(VALUE(U248)=2,"deux",IF(VALUE(U248)=3,"trois",IF(VALUE(U248)=4,"quatre",IF(VALUE(U248)=5,"cinq")))))," centime"))</f>
        <v/>
      </c>
      <c r="BX248" s="59" t="str">
        <f>IF(OR(BV248="",VALUE(U248)&lt;6,AND(VALUE(BV248)&gt;10,VALUE(BV248)&lt;17),BV248=76,BV248=96),"",CONCATENATE(IF(VALUE(U248)=6,"six",IF(VALUE(U248)=7,"sept",IF(VALUE(U248)=8,"huit",IF(VALUE(U248)=9,"neuf",IF(VALUE(BV248)=10,"dix")))))," centime"))</f>
        <v/>
      </c>
      <c r="BY248" s="59" t="str">
        <f>IF(OR(BV248="",VALUE(BV248)&lt;11,AND(VALUE(BV248)&gt;15,VALUE(BV248)&lt;71),AND(VALUE(BV248)&gt;75,VALUE(BV248)&lt;91),VALUE(BV248)&gt;95),"",CONCATENATE(IF(OR(VALUE(BV248)=91,VALUE(BV248)=71,VALUE(BV248)=11),"onze",IF(OR(VALUE(BV248)=92,VALUE(BV248)=72,VALUE(BV248)=12),"douze",IF(OR(VALUE(BV248)=93,VALUE(BV248)=73,VALUE(BV248)=13),"treize",IF(OR(BV248=94,BV248=74,BV248=14),"quatorze",IF(OR(BV248=95,BV248=75,BV248=15),"quinze")))))," centime"))</f>
        <v/>
      </c>
      <c r="BZ248" s="59" t="str">
        <f>IF(OR(BV248=16,BV248=76,BV248=96),"seize centime","")</f>
        <v/>
      </c>
      <c r="CA248" s="59" t="str">
        <f>CONCATENATE(" ",BW248,BX248,BY248,BZ248,IF(AND(VALUE(RIGHT(I248,2))&lt;&gt;0,VALUE(RIGHT(I248,1))=0),"centime",""),IF(VALUE(CONCATENATE(T248,U248))&gt;1,"s",""))</f>
        <v xml:space="preserve"> </v>
      </c>
      <c r="CB248" s="75"/>
      <c r="CC248" s="19" t="str">
        <f>CONCATENATE(Y248,AC248,AJ248,AN248,AR248,AY248,BC248,BG248,BN248,BP248,BT248,CA248)</f>
        <v xml:space="preserve">       zero euro  </v>
      </c>
      <c r="CD248" s="47" t="e">
        <f>#REF!*H248</f>
        <v>#REF!</v>
      </c>
    </row>
    <row r="249" spans="1:82" s="10" customFormat="1" ht="22.5" x14ac:dyDescent="0.2">
      <c r="A249" s="23" t="s">
        <v>337</v>
      </c>
      <c r="B249" s="80">
        <v>2</v>
      </c>
      <c r="C249" s="80">
        <v>6</v>
      </c>
      <c r="D249" s="80">
        <v>2</v>
      </c>
      <c r="E249" s="49">
        <f>IF(G249="","",MAX(E$9:E248)+1)</f>
        <v>188</v>
      </c>
      <c r="F249" s="76" t="s">
        <v>185</v>
      </c>
      <c r="G249" s="75" t="s">
        <v>28</v>
      </c>
      <c r="H249" s="43">
        <v>0</v>
      </c>
      <c r="I249" s="79" t="str">
        <f t="shared" si="1380"/>
        <v xml:space="preserve"> 0,00</v>
      </c>
      <c r="J249" s="79" t="str">
        <f>IF(H249&gt;=100000000,MID(RIGHT(I249,12),1,1),"0")</f>
        <v>0</v>
      </c>
      <c r="K249" s="79" t="str">
        <f>IF(H249&gt;=10000000,MID(RIGHT(I249,11),1,1),"0")</f>
        <v>0</v>
      </c>
      <c r="L249" s="79" t="str">
        <f>IF(H249&gt;=1000000,MID(RIGHT(I249,10),1,1),"0")</f>
        <v>0</v>
      </c>
      <c r="M249" s="79" t="str">
        <f>IF(H249&gt;=100000,MID(RIGHT(I249,9),1,1),"0")</f>
        <v>0</v>
      </c>
      <c r="N249" s="79" t="str">
        <f>IF(H249&gt;=10000,MID(RIGHT(I249,8),1,1),"0")</f>
        <v>0</v>
      </c>
      <c r="O249" s="79" t="str">
        <f>IF(H249&gt;=1000,MID(RIGHT(I249,7),1,1),"0")</f>
        <v>0</v>
      </c>
      <c r="P249" s="79" t="str">
        <f>IF(H249&gt;=100,MID(RIGHT(I249,6),1,1),"0")</f>
        <v>0</v>
      </c>
      <c r="Q249" s="79" t="str">
        <f>IF(H249&gt;=10,MID(RIGHT(I249,5),1,1),"0")</f>
        <v>0</v>
      </c>
      <c r="R249" s="79" t="str">
        <f>IF(H249&gt;=0,MID(RIGHT(I249,4),1,1),"0")</f>
        <v>0</v>
      </c>
      <c r="S249" s="79" t="s">
        <v>12</v>
      </c>
      <c r="T249" s="79" t="str">
        <f>IF(INT(H249)&lt;&gt;H249,MID(RIGHT(I249,2),1,1),"0")</f>
        <v>0</v>
      </c>
      <c r="U249" s="79" t="str">
        <f>IF(INT(H249*10)&lt;&gt;H249*10,RIGHT(I249,1),"0")</f>
        <v>0</v>
      </c>
      <c r="V249" s="75"/>
      <c r="W249" s="59" t="str">
        <f>IF(OR(VALUE(J249)=0,VALUE(J249)&gt;5),"",CONCATENATE(IF(VALUE(J249)=1,"",IF(VALUE(J249)=2,"deux ",IF(VALUE(J249)=3,"trois ",IF(VALUE(J249)=4,"quatre ",IF(VALUE(J249)=5,"cinq "))))),"cent"))</f>
        <v/>
      </c>
      <c r="X249" s="59" t="str">
        <f>IF(OR(J249="",VALUE(J249)&lt;6),"",CONCATENATE(IF(VALUE(J249)=6,"six ",IF(VALUE(J249)=7,"sept ",IF(VALUE(J249)=8,"huit ",IF(VALUE(J249)=9,"neuf ")))),"cent"))</f>
        <v/>
      </c>
      <c r="Y249" s="59" t="str">
        <f>CONCATENATE(W249,X249)</f>
        <v/>
      </c>
      <c r="Z249" s="75"/>
      <c r="AA249" s="59" t="str">
        <f>IF(OR(K249="",VALUE(K249)=0,VALUE(K249)&gt;5,AND(VALUE(AE249)&gt;10,VALUE(AE249)&lt;17)),"",IF(OR(VALUE(AE249)=10,AND(VALUE(AE249)&gt;16,VALUE(AE249)&lt;20)),"dix",IF(VALUE(K249)=2,"vingt",IF(VALUE(K249)=3,"trente",IF(VALUE(K249)=4,"quarante",IF(VALUE(K249)=5,"cinquante"))))))</f>
        <v/>
      </c>
      <c r="AB249" s="59" t="str">
        <f>IF(OR(K249="",VALUE(K249)&lt;6),"",IF(AND(VALUE(K249)=7,OR(VALUE(L249)=0,AE249&gt;76)),"soixante dix",IF(OR(VALUE(K249)=6,VALUE(K249)=7),"soixante",IF(AND(VALUE(K249)=9,OR(VALUE(L249)=0,VALUE(AE249)&gt;96)),"quatre vingt dix",IF(OR(VALUE(K249)=8,VALUE(K249)=9),"quatre vingt")))))</f>
        <v/>
      </c>
      <c r="AC249" s="59" t="str">
        <f>CONCATENATE(" ",AA249,AB249,IF(OR(VALUE(L249)&lt;&gt;1,VALUE(K249)=0,VALUE(K249)=1,VALUE(K249)=8,VALUE(K249)=9),""," et"))</f>
        <v xml:space="preserve"> </v>
      </c>
      <c r="AD249" s="75"/>
      <c r="AE249" s="59">
        <f>VALUE(CONCATENATE(K249,L249))</f>
        <v>0</v>
      </c>
      <c r="AF249" s="59" t="str">
        <f>IF(OR(VALUE(L249)=0,AE249="",VALUE(L249)&gt;5,AND(VALUE(AE249)&gt;5,VALUE(AE249)&lt;16),AND(VALUE(AE249)&gt;65,VALUE(AE249)&lt;76),AND(VALUE(AE249)&gt;85,VALUE(AE249)&lt;96)),"",CONCATENATE(IF(VALUE(L249)=1,"un",IF(VALUE(L249)=2,"deux",IF(VALUE(L249)=3,"trois",IF(VALUE(L249)=4,"quatre",IF(VALUE(L249)=5,"cinq")))))," million"))</f>
        <v/>
      </c>
      <c r="AG249" s="59" t="str">
        <f>IF(OR(AE249="",VALUE(L249)&lt;6,AND(VALUE(AE249)&gt;10,VALUE(AE249)&lt;17),AE249=76,AE249=96),"",CONCATENATE(IF(VALUE(L249)=6,"six",IF(VALUE(L249)=7,"sept",IF(VALUE(L249)=8,"huit",IF(VALUE(L249)=9,"neuf",IF(VALUE(AE249)=10,"dix")))))," million"))</f>
        <v/>
      </c>
      <c r="AH249" s="59" t="str">
        <f>IF(OR(AE249="",VALUE(AE249)&lt;11,AND(VALUE(AE249)&gt;15,VALUE(AE249)&lt;71),AND(VALUE(AE249)&gt;75,VALUE(AE249)&lt;91),VALUE(AE249)&gt;95),"",CONCATENATE(IF(OR(VALUE(AE249)=91,VALUE(AE249)=71,VALUE(AE249)=11),"onze",IF(OR(VALUE(AE249)=92,VALUE(AE249)=72,VALUE(AE249)=12),"douze",IF(OR(VALUE(AE249)=93,VALUE(AE249)=73,VALUE(AE249)=13),"treize",IF(OR(AE249=94,AE249=74,AE249=14),"quatorze",IF(OR(AE249=95,AE249=75,AE249=15),"quinze")))))," million"))</f>
        <v/>
      </c>
      <c r="AI249" s="59" t="str">
        <f>IF(OR(AE249=16,AE249=76,AE249=96),"seize million","")</f>
        <v/>
      </c>
      <c r="AJ249" s="59" t="str">
        <f>CONCATENATE(" ",AF249,AG249,AH249,AI249,IF(VALUE(CONCATENATE(J249,K249,L249))=0,"",IF(VALUE(L249)=0,"million","")),IF(AND(VALUE(CONCATENATE(J249,K249,L249))&gt;1,VALUE(CONCATENATE(M249,N249,O249,P249,Q249,R249))=0),"s",""))</f>
        <v xml:space="preserve"> </v>
      </c>
      <c r="AK249" s="75"/>
      <c r="AL249" s="59" t="str">
        <f>IF(OR(VALUE(M249)=0,VALUE(M249)&gt;5),"",CONCATENATE(IF(VALUE(M249)=1,"",IF(VALUE(M249)=2,"deux ",IF(VALUE(M249)=3,"trois ",IF(VALUE(M249)=4,"quatre ",IF(VALUE(M249)=5,"cinq "))))),"cent"))</f>
        <v/>
      </c>
      <c r="AM249" s="59" t="str">
        <f>IF(OR(M249="",VALUE(M249)&lt;6),"",CONCATENATE(IF(VALUE(M249)=6,"six ",IF(VALUE(M249)=7,"sept ",IF(VALUE(M249)=8,"huit ",IF(VALUE(M249)=9,"neuf ")))),"cent"))</f>
        <v/>
      </c>
      <c r="AN249" s="59" t="str">
        <f>CONCATENATE(" ",AL249,AM249)</f>
        <v xml:space="preserve"> </v>
      </c>
      <c r="AO249" s="75"/>
      <c r="AP249" s="59" t="str">
        <f>IF(OR(N249="",VALUE(N249)=0,VALUE(N249)&gt;5,AND(VALUE(AT249)&gt;10,VALUE(AT249)&lt;17)),"",IF(OR(VALUE(AT249)=10,AND(VALUE(AT249)&gt;16,VALUE(AT249)&lt;20)),"dix",IF(VALUE(N249)=2,"vingt",IF(VALUE(N249)=3,"trente",IF(VALUE(N249)=4,"quarante",IF(VALUE(N249)=5,"cinquante"))))))</f>
        <v/>
      </c>
      <c r="AQ249" s="59" t="str">
        <f>IF(OR(N249="",VALUE(N249)&lt;6),"",IF(AND(VALUE(N249)=7,OR(VALUE(O249)=0,AT249&gt;76)),"soixante dix",IF(OR(VALUE(N249)=6,VALUE(N249)=7),"soixante",IF(AND(VALUE(N249)=9,OR(VALUE(O249)=0,VALUE(AT249)&gt;96)),"quatre vingt dix",IF(OR(VALUE(N249)=8,VALUE(N249)=9),"quatre vingt")))))</f>
        <v/>
      </c>
      <c r="AR249" s="59" t="str">
        <f>CONCATENATE(" ",AP249,AQ249,IF(OR(VALUE(O249)&lt;&gt;1,VALUE(N249)=0,VALUE(N249)=1,VALUE(N249)=8,VALUE(N249)=9),""," et"))</f>
        <v xml:space="preserve"> </v>
      </c>
      <c r="AS249" s="75"/>
      <c r="AT249" s="59">
        <f>VALUE(CONCATENATE(N249,O249))</f>
        <v>0</v>
      </c>
      <c r="AU249" s="59" t="str">
        <f>IF(OR(VALUE(O249)=0,AT249="",VALUE(O249)&gt;5,AND(VALUE(AT249)&gt;5,VALUE(AT249)&lt;16),AND(VALUE(AT249)&gt;65,VALUE(AT249)&lt;76),AND(VALUE(AT249)&gt;85,VALUE(AT249)&lt;96)),"",CONCATENATE(IF(VALUE(O249)=1,"un",IF(VALUE(O249)=2,"deux",IF(VALUE(O249)=3,"trois",IF(VALUE(O249)=4,"quatre",IF(VALUE(O249)=5,"cinq")))))," mille"))</f>
        <v/>
      </c>
      <c r="AV249" s="59" t="str">
        <f>IF(OR(AT249="",VALUE(O249)&lt;6,AND(VALUE(AT249)&gt;10,VALUE(AT249)&lt;17),AT249=76,AT249=96),"",CONCATENATE(IF(VALUE(O249)=6,"six",IF(VALUE(O249)=7,"sept",IF(VALUE(O249)=8,"huit",IF(VALUE(O249)=9,"neuf",IF(VALUE(AT249)=10,"dix")))))," mille"))</f>
        <v/>
      </c>
      <c r="AW249" s="59" t="str">
        <f>IF(OR(AT249="",VALUE(AT249)&lt;11,AND(VALUE(AT249)&gt;15,VALUE(AT249)&lt;71),AND(VALUE(AT249)&gt;75,VALUE(AT249)&lt;91),VALUE(AT249)&gt;95),"",CONCATENATE(IF(OR(VALUE(AT249)=91,VALUE(AT249)=71,VALUE(AT249)=11),"onze",IF(OR(VALUE(AT249)=92,VALUE(AT249)=72,VALUE(AT249)=12),"douze",IF(OR(VALUE(AT249)=93,VALUE(AT249)=73,VALUE(AT249)=13),"treize",IF(OR(AT249=94,AT249=74,AT249=14),"quatorze",IF(OR(AT249=95,AT249=75,AT249=15),"quinze")))))," mille"))</f>
        <v/>
      </c>
      <c r="AX249" s="59" t="str">
        <f>IF(OR(AT249=16,AT249=76,AT249=96),"seize mille","")</f>
        <v/>
      </c>
      <c r="AY249" s="59" t="str">
        <f>IF(AND(AU249="un mille",H249&lt;10000)," mille",CONCATENATE(" ",AU249,AV249,AW249,AX249,IF(VALUE(CONCATENATE(M249,N249,O249))=0,"",IF(VALUE(O249)=0," mille","")),IF(AND(VALUE(CONCATENATE(M249,N249,O249))&gt;1,VALUE(CONCATENATE(P249,Q249,R249))=0),"s","")))</f>
        <v xml:space="preserve"> </v>
      </c>
      <c r="AZ249" s="75"/>
      <c r="BA249" s="59" t="str">
        <f>IF(OR(VALUE(P249)=0,VALUE(P249)&gt;5),"",CONCATENATE(IF(VALUE(P249)=1,"",IF(VALUE(P249)=2,"deux ",IF(VALUE(P249)=3,"trois ",IF(VALUE(P249)=4,"quatre ",IF(VALUE(P249)=5,"cinq "))))),"cent"))</f>
        <v/>
      </c>
      <c r="BB249" s="59" t="str">
        <f>IF(OR(P249="",VALUE(P249)&lt;6),"",CONCATENATE(IF(VALUE(P249)=6,"six ",IF(VALUE(P249)=7,"sept ",IF(VALUE(P249)=8,"huit ",IF(VALUE(P249)=9,"neuf ")))),"cent"))</f>
        <v/>
      </c>
      <c r="BC249" s="59" t="str">
        <f>CONCATENATE(" ",BA249,BB249)</f>
        <v xml:space="preserve"> </v>
      </c>
      <c r="BD249" s="75"/>
      <c r="BE249" s="59" t="str">
        <f>IF(OR(Q249="",VALUE(Q249)=0,VALUE(Q249)&gt;5,AND(VALUE(BI249)&gt;10,VALUE(BI249)&lt;17)),"",IF(OR(VALUE(BI249)=10,AND(VALUE(BI249)&gt;16,VALUE(BI249)&lt;20)),"dix",IF(VALUE(Q249)=2,"vingt",IF(VALUE(Q249)=3,"trente",IF(VALUE(Q249)=4,"quarante",IF(VALUE(Q249)=5,"cinquante"))))))</f>
        <v/>
      </c>
      <c r="BF249" s="59" t="str">
        <f>IF(OR(Q249="",VALUE(Q249)&lt;6),"",IF(AND(VALUE(Q249)=7,OR(VALUE(R249)=0,BI249&gt;76)),"soixante dix",IF(OR(VALUE(Q249)=6,VALUE(Q249)=7),"soixante",IF(AND(VALUE(Q249)=9,OR(VALUE(R249)=0,VALUE(BI249)&gt;96)),"quatre vingt dix",IF(OR(VALUE(Q249)=8,VALUE(Q249)=9),"quatre vingt")))))</f>
        <v/>
      </c>
      <c r="BG249" s="59" t="str">
        <f>CONCATENATE(" ",BE249,BF249,IF(OR(VALUE(R249)&lt;&gt;1,VALUE(Q249)=0,VALUE(Q249)=1,VALUE(Q249)=8,VALUE(Q249)=9),""," et"))</f>
        <v xml:space="preserve"> </v>
      </c>
      <c r="BH249" s="75"/>
      <c r="BI249" s="59">
        <f>VALUE(CONCATENATE(Q249,R249))</f>
        <v>0</v>
      </c>
      <c r="BJ249" s="59" t="str">
        <f>IF(OR(VALUE(R249)=0,BI249="",VALUE(R249)&gt;5,AND(VALUE(BI249)&gt;5,VALUE(BI249)&lt;16),AND(VALUE(BI249)&gt;65,VALUE(BI249)&lt;76),AND(VALUE(BI249)&gt;85,VALUE(BI249)&lt;96)),"",CONCATENATE(IF(VALUE(R249)=1,"un",IF(VALUE(R249)=2,"deux",IF(VALUE(R249)=3,"trois",IF(VALUE(R249)=4,"quatre",IF(VALUE(R249)=5,"cinq")))))," euro"))</f>
        <v/>
      </c>
      <c r="BK249" s="59" t="str">
        <f>IF(OR(BI249="",VALUE(R249)&lt;6,AND(VALUE(BI249)&gt;10,VALUE(BI249)&lt;17),BI249=76,BI249=96),"",CONCATENATE(IF(VALUE(R249)=6,"six",IF(VALUE(R249)=7,"sept",IF(VALUE(R249)=8,"huit",IF(VALUE(R249)=9,"neuf",IF(VALUE(BI249)=10,"dix")))))," euro"))</f>
        <v/>
      </c>
      <c r="BL249" s="59" t="str">
        <f>IF(OR(BI249="",VALUE(BI249)&lt;11,AND(VALUE(BI249)&gt;15,VALUE(BI249)&lt;71),AND(VALUE(BI249)&gt;75,VALUE(BI249)&lt;91),VALUE(BI249)&gt;95),"",CONCATENATE(IF(OR(VALUE(BI249)=91,VALUE(BI249)=71,VALUE(BI249)=11),"onze",IF(OR(VALUE(BI249)=92,VALUE(BI249)=72,VALUE(BI249)=12),"douze",IF(OR(VALUE(BI249)=93,VALUE(BI249)=73,VALUE(BI249)=13),"treize",IF(OR(BI249=94,BI249=74,BI249=14),"quatorze",IF(OR(BI249=95,BI249=75,BI249=15),"quinze")))))," euro"))</f>
        <v/>
      </c>
      <c r="BM249" s="59" t="str">
        <f>IF(OR(BI249=16,BI249=76,BI249=96),"seize euro","")</f>
        <v/>
      </c>
      <c r="BN249" s="59" t="str">
        <f>IF(VALUE(CONCATENATE(J249,K249,L249,M249,N249,O249,P249,Q249,R249))=0,"zero euro",CONCATENATE(" ",BJ249,BK249,BL249,BM249,IF(VALUE(CONCATENATE(M249,N249,O249,P249,Q249,R249))=0," d'",""),IF(OR(VALUE(R249)=0,VALUE(CONCATENATE(P249,Q249,R249))=0)," euro",""),IF(VALUE(CONCATENATE(J249,K249,L249,M249,N249,O249,P249,Q249,R249))&gt;1,"s","")))</f>
        <v>zero euro</v>
      </c>
      <c r="BO249" s="75"/>
      <c r="BP249" s="59" t="str">
        <f>IF(VALUE(CONCATENATE(T249,U249))=0,""," virgule")</f>
        <v/>
      </c>
      <c r="BQ249" s="75"/>
      <c r="BR249" s="59" t="str">
        <f>IF(OR(T249="",VALUE(T249)=0,VALUE(T249)&gt;5,AND(VALUE(BV249)&gt;10,VALUE(BV249)&lt;17)),"",IF(OR(VALUE(BV249)=10,AND(VALUE(BV249)&gt;16,VALUE(BV249)&lt;20)),"dix",IF(VALUE(T249)=2,"vingt",IF(VALUE(T249)=3,"trente",IF(VALUE(T249)=4,"quarante",IF(VALUE(T249)=5,"cinquante"))))))</f>
        <v/>
      </c>
      <c r="BS249" s="59" t="str">
        <f>IF(OR(T249="",VALUE(T249)&lt;6),"",IF(AND(VALUE(T249)=7,OR(VALUE(U249)=0,BV249&gt;76)),"soixante dix",IF(OR(VALUE(T249)=6,VALUE(T249)=7),"soixante",IF(AND(VALUE(T249)=9,OR(VALUE(U249)=0,VALUE(BV249)&gt;96)),"quatre vingt dix",IF(OR(VALUE(T249)=8,VALUE(T249)=9),"quatre vingt")))))</f>
        <v/>
      </c>
      <c r="BT249" s="59" t="str">
        <f>CONCATENATE(" ",BR249,BS249,IF(OR(VALUE(U249)&lt;&gt;1,VALUE(T249)=0,VALUE(T249)=1,VALUE(T249)=8,VALUE(T249)=9),""," et"))</f>
        <v xml:space="preserve"> </v>
      </c>
      <c r="BU249" s="75"/>
      <c r="BV249" s="59">
        <f>VALUE(CONCATENATE(T249,U249))</f>
        <v>0</v>
      </c>
      <c r="BW249" s="59" t="str">
        <f>IF(OR(VALUE(U249)=0,BV249="",VALUE(U249)&gt;5,AND(VALUE(BV249)&gt;5,VALUE(BV249)&lt;16),AND(VALUE(BV249)&gt;65,VALUE(BV249)&lt;76),AND(VALUE(BV249)&gt;85,VALUE(BV249)&lt;96)),"",CONCATENATE(IF(VALUE(U249)=1,"un",IF(VALUE(U249)=2,"deux",IF(VALUE(U249)=3,"trois",IF(VALUE(U249)=4,"quatre",IF(VALUE(U249)=5,"cinq")))))," centime"))</f>
        <v/>
      </c>
      <c r="BX249" s="59" t="str">
        <f>IF(OR(BV249="",VALUE(U249)&lt;6,AND(VALUE(BV249)&gt;10,VALUE(BV249)&lt;17),BV249=76,BV249=96),"",CONCATENATE(IF(VALUE(U249)=6,"six",IF(VALUE(U249)=7,"sept",IF(VALUE(U249)=8,"huit",IF(VALUE(U249)=9,"neuf",IF(VALUE(BV249)=10,"dix")))))," centime"))</f>
        <v/>
      </c>
      <c r="BY249" s="59" t="str">
        <f>IF(OR(BV249="",VALUE(BV249)&lt;11,AND(VALUE(BV249)&gt;15,VALUE(BV249)&lt;71),AND(VALUE(BV249)&gt;75,VALUE(BV249)&lt;91),VALUE(BV249)&gt;95),"",CONCATENATE(IF(OR(VALUE(BV249)=91,VALUE(BV249)=71,VALUE(BV249)=11),"onze",IF(OR(VALUE(BV249)=92,VALUE(BV249)=72,VALUE(BV249)=12),"douze",IF(OR(VALUE(BV249)=93,VALUE(BV249)=73,VALUE(BV249)=13),"treize",IF(OR(BV249=94,BV249=74,BV249=14),"quatorze",IF(OR(BV249=95,BV249=75,BV249=15),"quinze")))))," centime"))</f>
        <v/>
      </c>
      <c r="BZ249" s="59" t="str">
        <f>IF(OR(BV249=16,BV249=76,BV249=96),"seize centime","")</f>
        <v/>
      </c>
      <c r="CA249" s="59" t="str">
        <f>CONCATENATE(" ",BW249,BX249,BY249,BZ249,IF(AND(VALUE(RIGHT(I249,2))&lt;&gt;0,VALUE(RIGHT(I249,1))=0),"centime",""),IF(VALUE(CONCATENATE(T249,U249))&gt;1,"s",""))</f>
        <v xml:space="preserve"> </v>
      </c>
      <c r="CB249" s="75"/>
      <c r="CC249" s="19" t="str">
        <f>CONCATENATE(Y249,AC249,AJ249,AN249,AR249,AY249,BC249,BG249,BN249,BP249,BT249,CA249)</f>
        <v xml:space="preserve">       zero euro  </v>
      </c>
      <c r="CD249" s="47" t="e">
        <f>#REF!*H249</f>
        <v>#REF!</v>
      </c>
    </row>
    <row r="250" spans="1:82" s="10" customFormat="1" ht="33.75" x14ac:dyDescent="0.2">
      <c r="A250" s="23" t="s">
        <v>337</v>
      </c>
      <c r="B250" s="80">
        <v>2</v>
      </c>
      <c r="C250" s="80">
        <v>6</v>
      </c>
      <c r="D250" s="80">
        <v>2</v>
      </c>
      <c r="E250" s="49">
        <f>IF(G250="","",MAX(E$9:E249)+1)</f>
        <v>189</v>
      </c>
      <c r="F250" s="76" t="s">
        <v>186</v>
      </c>
      <c r="G250" s="75" t="s">
        <v>28</v>
      </c>
      <c r="H250" s="43">
        <v>0</v>
      </c>
      <c r="I250" s="79" t="str">
        <f t="shared" si="1380"/>
        <v xml:space="preserve"> 0,00</v>
      </c>
      <c r="J250" s="79" t="str">
        <f>IF(H250&gt;=100000000,MID(RIGHT(I250,12),1,1),"0")</f>
        <v>0</v>
      </c>
      <c r="K250" s="79" t="str">
        <f>IF(H250&gt;=10000000,MID(RIGHT(I250,11),1,1),"0")</f>
        <v>0</v>
      </c>
      <c r="L250" s="79" t="str">
        <f>IF(H250&gt;=1000000,MID(RIGHT(I250,10),1,1),"0")</f>
        <v>0</v>
      </c>
      <c r="M250" s="79" t="str">
        <f>IF(H250&gt;=100000,MID(RIGHT(I250,9),1,1),"0")</f>
        <v>0</v>
      </c>
      <c r="N250" s="79" t="str">
        <f>IF(H250&gt;=10000,MID(RIGHT(I250,8),1,1),"0")</f>
        <v>0</v>
      </c>
      <c r="O250" s="79" t="str">
        <f>IF(H250&gt;=1000,MID(RIGHT(I250,7),1,1),"0")</f>
        <v>0</v>
      </c>
      <c r="P250" s="79" t="str">
        <f>IF(H250&gt;=100,MID(RIGHT(I250,6),1,1),"0")</f>
        <v>0</v>
      </c>
      <c r="Q250" s="79" t="str">
        <f>IF(H250&gt;=10,MID(RIGHT(I250,5),1,1),"0")</f>
        <v>0</v>
      </c>
      <c r="R250" s="79" t="str">
        <f>IF(H250&gt;=0,MID(RIGHT(I250,4),1,1),"0")</f>
        <v>0</v>
      </c>
      <c r="S250" s="79" t="s">
        <v>12</v>
      </c>
      <c r="T250" s="79" t="str">
        <f>IF(INT(H250)&lt;&gt;H250,MID(RIGHT(I250,2),1,1),"0")</f>
        <v>0</v>
      </c>
      <c r="U250" s="79" t="str">
        <f>IF(INT(H250*10)&lt;&gt;H250*10,RIGHT(I250,1),"0")</f>
        <v>0</v>
      </c>
      <c r="V250" s="75"/>
      <c r="W250" s="59" t="str">
        <f>IF(OR(VALUE(J250)=0,VALUE(J250)&gt;5),"",CONCATENATE(IF(VALUE(J250)=1,"",IF(VALUE(J250)=2,"deux ",IF(VALUE(J250)=3,"trois ",IF(VALUE(J250)=4,"quatre ",IF(VALUE(J250)=5,"cinq "))))),"cent"))</f>
        <v/>
      </c>
      <c r="X250" s="59" t="str">
        <f>IF(OR(J250="",VALUE(J250)&lt;6),"",CONCATENATE(IF(VALUE(J250)=6,"six ",IF(VALUE(J250)=7,"sept ",IF(VALUE(J250)=8,"huit ",IF(VALUE(J250)=9,"neuf ")))),"cent"))</f>
        <v/>
      </c>
      <c r="Y250" s="59" t="str">
        <f>CONCATENATE(W250,X250)</f>
        <v/>
      </c>
      <c r="Z250" s="75"/>
      <c r="AA250" s="59" t="str">
        <f>IF(OR(K250="",VALUE(K250)=0,VALUE(K250)&gt;5,AND(VALUE(AE250)&gt;10,VALUE(AE250)&lt;17)),"",IF(OR(VALUE(AE250)=10,AND(VALUE(AE250)&gt;16,VALUE(AE250)&lt;20)),"dix",IF(VALUE(K250)=2,"vingt",IF(VALUE(K250)=3,"trente",IF(VALUE(K250)=4,"quarante",IF(VALUE(K250)=5,"cinquante"))))))</f>
        <v/>
      </c>
      <c r="AB250" s="59" t="str">
        <f>IF(OR(K250="",VALUE(K250)&lt;6),"",IF(AND(VALUE(K250)=7,OR(VALUE(L250)=0,AE250&gt;76)),"soixante dix",IF(OR(VALUE(K250)=6,VALUE(K250)=7),"soixante",IF(AND(VALUE(K250)=9,OR(VALUE(L250)=0,VALUE(AE250)&gt;96)),"quatre vingt dix",IF(OR(VALUE(K250)=8,VALUE(K250)=9),"quatre vingt")))))</f>
        <v/>
      </c>
      <c r="AC250" s="59" t="str">
        <f>CONCATENATE(" ",AA250,AB250,IF(OR(VALUE(L250)&lt;&gt;1,VALUE(K250)=0,VALUE(K250)=1,VALUE(K250)=8,VALUE(K250)=9),""," et"))</f>
        <v xml:space="preserve"> </v>
      </c>
      <c r="AD250" s="75"/>
      <c r="AE250" s="59">
        <f>VALUE(CONCATENATE(K250,L250))</f>
        <v>0</v>
      </c>
      <c r="AF250" s="59" t="str">
        <f>IF(OR(VALUE(L250)=0,AE250="",VALUE(L250)&gt;5,AND(VALUE(AE250)&gt;5,VALUE(AE250)&lt;16),AND(VALUE(AE250)&gt;65,VALUE(AE250)&lt;76),AND(VALUE(AE250)&gt;85,VALUE(AE250)&lt;96)),"",CONCATENATE(IF(VALUE(L250)=1,"un",IF(VALUE(L250)=2,"deux",IF(VALUE(L250)=3,"trois",IF(VALUE(L250)=4,"quatre",IF(VALUE(L250)=5,"cinq")))))," million"))</f>
        <v/>
      </c>
      <c r="AG250" s="59" t="str">
        <f>IF(OR(AE250="",VALUE(L250)&lt;6,AND(VALUE(AE250)&gt;10,VALUE(AE250)&lt;17),AE250=76,AE250=96),"",CONCATENATE(IF(VALUE(L250)=6,"six",IF(VALUE(L250)=7,"sept",IF(VALUE(L250)=8,"huit",IF(VALUE(L250)=9,"neuf",IF(VALUE(AE250)=10,"dix")))))," million"))</f>
        <v/>
      </c>
      <c r="AH250" s="59" t="str">
        <f>IF(OR(AE250="",VALUE(AE250)&lt;11,AND(VALUE(AE250)&gt;15,VALUE(AE250)&lt;71),AND(VALUE(AE250)&gt;75,VALUE(AE250)&lt;91),VALUE(AE250)&gt;95),"",CONCATENATE(IF(OR(VALUE(AE250)=91,VALUE(AE250)=71,VALUE(AE250)=11),"onze",IF(OR(VALUE(AE250)=92,VALUE(AE250)=72,VALUE(AE250)=12),"douze",IF(OR(VALUE(AE250)=93,VALUE(AE250)=73,VALUE(AE250)=13),"treize",IF(OR(AE250=94,AE250=74,AE250=14),"quatorze",IF(OR(AE250=95,AE250=75,AE250=15),"quinze")))))," million"))</f>
        <v/>
      </c>
      <c r="AI250" s="59" t="str">
        <f>IF(OR(AE250=16,AE250=76,AE250=96),"seize million","")</f>
        <v/>
      </c>
      <c r="AJ250" s="59" t="str">
        <f>CONCATENATE(" ",AF250,AG250,AH250,AI250,IF(VALUE(CONCATENATE(J250,K250,L250))=0,"",IF(VALUE(L250)=0,"million","")),IF(AND(VALUE(CONCATENATE(J250,K250,L250))&gt;1,VALUE(CONCATENATE(M250,N250,O250,P250,Q250,R250))=0),"s",""))</f>
        <v xml:space="preserve"> </v>
      </c>
      <c r="AK250" s="75"/>
      <c r="AL250" s="59" t="str">
        <f>IF(OR(VALUE(M250)=0,VALUE(M250)&gt;5),"",CONCATENATE(IF(VALUE(M250)=1,"",IF(VALUE(M250)=2,"deux ",IF(VALUE(M250)=3,"trois ",IF(VALUE(M250)=4,"quatre ",IF(VALUE(M250)=5,"cinq "))))),"cent"))</f>
        <v/>
      </c>
      <c r="AM250" s="59" t="str">
        <f>IF(OR(M250="",VALUE(M250)&lt;6),"",CONCATENATE(IF(VALUE(M250)=6,"six ",IF(VALUE(M250)=7,"sept ",IF(VALUE(M250)=8,"huit ",IF(VALUE(M250)=9,"neuf ")))),"cent"))</f>
        <v/>
      </c>
      <c r="AN250" s="59" t="str">
        <f>CONCATENATE(" ",AL250,AM250)</f>
        <v xml:space="preserve"> </v>
      </c>
      <c r="AO250" s="75"/>
      <c r="AP250" s="59" t="str">
        <f>IF(OR(N250="",VALUE(N250)=0,VALUE(N250)&gt;5,AND(VALUE(AT250)&gt;10,VALUE(AT250)&lt;17)),"",IF(OR(VALUE(AT250)=10,AND(VALUE(AT250)&gt;16,VALUE(AT250)&lt;20)),"dix",IF(VALUE(N250)=2,"vingt",IF(VALUE(N250)=3,"trente",IF(VALUE(N250)=4,"quarante",IF(VALUE(N250)=5,"cinquante"))))))</f>
        <v/>
      </c>
      <c r="AQ250" s="59" t="str">
        <f>IF(OR(N250="",VALUE(N250)&lt;6),"",IF(AND(VALUE(N250)=7,OR(VALUE(O250)=0,AT250&gt;76)),"soixante dix",IF(OR(VALUE(N250)=6,VALUE(N250)=7),"soixante",IF(AND(VALUE(N250)=9,OR(VALUE(O250)=0,VALUE(AT250)&gt;96)),"quatre vingt dix",IF(OR(VALUE(N250)=8,VALUE(N250)=9),"quatre vingt")))))</f>
        <v/>
      </c>
      <c r="AR250" s="59" t="str">
        <f>CONCATENATE(" ",AP250,AQ250,IF(OR(VALUE(O250)&lt;&gt;1,VALUE(N250)=0,VALUE(N250)=1,VALUE(N250)=8,VALUE(N250)=9),""," et"))</f>
        <v xml:space="preserve"> </v>
      </c>
      <c r="AS250" s="75"/>
      <c r="AT250" s="59">
        <f>VALUE(CONCATENATE(N250,O250))</f>
        <v>0</v>
      </c>
      <c r="AU250" s="59" t="str">
        <f>IF(OR(VALUE(O250)=0,AT250="",VALUE(O250)&gt;5,AND(VALUE(AT250)&gt;5,VALUE(AT250)&lt;16),AND(VALUE(AT250)&gt;65,VALUE(AT250)&lt;76),AND(VALUE(AT250)&gt;85,VALUE(AT250)&lt;96)),"",CONCATENATE(IF(VALUE(O250)=1,"un",IF(VALUE(O250)=2,"deux",IF(VALUE(O250)=3,"trois",IF(VALUE(O250)=4,"quatre",IF(VALUE(O250)=5,"cinq")))))," mille"))</f>
        <v/>
      </c>
      <c r="AV250" s="59" t="str">
        <f>IF(OR(AT250="",VALUE(O250)&lt;6,AND(VALUE(AT250)&gt;10,VALUE(AT250)&lt;17),AT250=76,AT250=96),"",CONCATENATE(IF(VALUE(O250)=6,"six",IF(VALUE(O250)=7,"sept",IF(VALUE(O250)=8,"huit",IF(VALUE(O250)=9,"neuf",IF(VALUE(AT250)=10,"dix")))))," mille"))</f>
        <v/>
      </c>
      <c r="AW250" s="59" t="str">
        <f>IF(OR(AT250="",VALUE(AT250)&lt;11,AND(VALUE(AT250)&gt;15,VALUE(AT250)&lt;71),AND(VALUE(AT250)&gt;75,VALUE(AT250)&lt;91),VALUE(AT250)&gt;95),"",CONCATENATE(IF(OR(VALUE(AT250)=91,VALUE(AT250)=71,VALUE(AT250)=11),"onze",IF(OR(VALUE(AT250)=92,VALUE(AT250)=72,VALUE(AT250)=12),"douze",IF(OR(VALUE(AT250)=93,VALUE(AT250)=73,VALUE(AT250)=13),"treize",IF(OR(AT250=94,AT250=74,AT250=14),"quatorze",IF(OR(AT250=95,AT250=75,AT250=15),"quinze")))))," mille"))</f>
        <v/>
      </c>
      <c r="AX250" s="59" t="str">
        <f>IF(OR(AT250=16,AT250=76,AT250=96),"seize mille","")</f>
        <v/>
      </c>
      <c r="AY250" s="59" t="str">
        <f>IF(AND(AU250="un mille",H250&lt;10000)," mille",CONCATENATE(" ",AU250,AV250,AW250,AX250,IF(VALUE(CONCATENATE(M250,N250,O250))=0,"",IF(VALUE(O250)=0," mille","")),IF(AND(VALUE(CONCATENATE(M250,N250,O250))&gt;1,VALUE(CONCATENATE(P250,Q250,R250))=0),"s","")))</f>
        <v xml:space="preserve"> </v>
      </c>
      <c r="AZ250" s="75"/>
      <c r="BA250" s="59" t="str">
        <f>IF(OR(VALUE(P250)=0,VALUE(P250)&gt;5),"",CONCATENATE(IF(VALUE(P250)=1,"",IF(VALUE(P250)=2,"deux ",IF(VALUE(P250)=3,"trois ",IF(VALUE(P250)=4,"quatre ",IF(VALUE(P250)=5,"cinq "))))),"cent"))</f>
        <v/>
      </c>
      <c r="BB250" s="59" t="str">
        <f>IF(OR(P250="",VALUE(P250)&lt;6),"",CONCATENATE(IF(VALUE(P250)=6,"six ",IF(VALUE(P250)=7,"sept ",IF(VALUE(P250)=8,"huit ",IF(VALUE(P250)=9,"neuf ")))),"cent"))</f>
        <v/>
      </c>
      <c r="BC250" s="59" t="str">
        <f>CONCATENATE(" ",BA250,BB250)</f>
        <v xml:space="preserve"> </v>
      </c>
      <c r="BD250" s="75"/>
      <c r="BE250" s="59" t="str">
        <f>IF(OR(Q250="",VALUE(Q250)=0,VALUE(Q250)&gt;5,AND(VALUE(BI250)&gt;10,VALUE(BI250)&lt;17)),"",IF(OR(VALUE(BI250)=10,AND(VALUE(BI250)&gt;16,VALUE(BI250)&lt;20)),"dix",IF(VALUE(Q250)=2,"vingt",IF(VALUE(Q250)=3,"trente",IF(VALUE(Q250)=4,"quarante",IF(VALUE(Q250)=5,"cinquante"))))))</f>
        <v/>
      </c>
      <c r="BF250" s="59" t="str">
        <f>IF(OR(Q250="",VALUE(Q250)&lt;6),"",IF(AND(VALUE(Q250)=7,OR(VALUE(R250)=0,BI250&gt;76)),"soixante dix",IF(OR(VALUE(Q250)=6,VALUE(Q250)=7),"soixante",IF(AND(VALUE(Q250)=9,OR(VALUE(R250)=0,VALUE(BI250)&gt;96)),"quatre vingt dix",IF(OR(VALUE(Q250)=8,VALUE(Q250)=9),"quatre vingt")))))</f>
        <v/>
      </c>
      <c r="BG250" s="59" t="str">
        <f>CONCATENATE(" ",BE250,BF250,IF(OR(VALUE(R250)&lt;&gt;1,VALUE(Q250)=0,VALUE(Q250)=1,VALUE(Q250)=8,VALUE(Q250)=9),""," et"))</f>
        <v xml:space="preserve"> </v>
      </c>
      <c r="BH250" s="75"/>
      <c r="BI250" s="59">
        <f>VALUE(CONCATENATE(Q250,R250))</f>
        <v>0</v>
      </c>
      <c r="BJ250" s="59" t="str">
        <f>IF(OR(VALUE(R250)=0,BI250="",VALUE(R250)&gt;5,AND(VALUE(BI250)&gt;5,VALUE(BI250)&lt;16),AND(VALUE(BI250)&gt;65,VALUE(BI250)&lt;76),AND(VALUE(BI250)&gt;85,VALUE(BI250)&lt;96)),"",CONCATENATE(IF(VALUE(R250)=1,"un",IF(VALUE(R250)=2,"deux",IF(VALUE(R250)=3,"trois",IF(VALUE(R250)=4,"quatre",IF(VALUE(R250)=5,"cinq")))))," euro"))</f>
        <v/>
      </c>
      <c r="BK250" s="59" t="str">
        <f>IF(OR(BI250="",VALUE(R250)&lt;6,AND(VALUE(BI250)&gt;10,VALUE(BI250)&lt;17),BI250=76,BI250=96),"",CONCATENATE(IF(VALUE(R250)=6,"six",IF(VALUE(R250)=7,"sept",IF(VALUE(R250)=8,"huit",IF(VALUE(R250)=9,"neuf",IF(VALUE(BI250)=10,"dix")))))," euro"))</f>
        <v/>
      </c>
      <c r="BL250" s="59" t="str">
        <f>IF(OR(BI250="",VALUE(BI250)&lt;11,AND(VALUE(BI250)&gt;15,VALUE(BI250)&lt;71),AND(VALUE(BI250)&gt;75,VALUE(BI250)&lt;91),VALUE(BI250)&gt;95),"",CONCATENATE(IF(OR(VALUE(BI250)=91,VALUE(BI250)=71,VALUE(BI250)=11),"onze",IF(OR(VALUE(BI250)=92,VALUE(BI250)=72,VALUE(BI250)=12),"douze",IF(OR(VALUE(BI250)=93,VALUE(BI250)=73,VALUE(BI250)=13),"treize",IF(OR(BI250=94,BI250=74,BI250=14),"quatorze",IF(OR(BI250=95,BI250=75,BI250=15),"quinze")))))," euro"))</f>
        <v/>
      </c>
      <c r="BM250" s="59" t="str">
        <f>IF(OR(BI250=16,BI250=76,BI250=96),"seize euro","")</f>
        <v/>
      </c>
      <c r="BN250" s="59" t="str">
        <f>IF(VALUE(CONCATENATE(J250,K250,L250,M250,N250,O250,P250,Q250,R250))=0,"zero euro",CONCATENATE(" ",BJ250,BK250,BL250,BM250,IF(VALUE(CONCATENATE(M250,N250,O250,P250,Q250,R250))=0," d'",""),IF(OR(VALUE(R250)=0,VALUE(CONCATENATE(P250,Q250,R250))=0)," euro",""),IF(VALUE(CONCATENATE(J250,K250,L250,M250,N250,O250,P250,Q250,R250))&gt;1,"s","")))</f>
        <v>zero euro</v>
      </c>
      <c r="BO250" s="75"/>
      <c r="BP250" s="59" t="str">
        <f>IF(VALUE(CONCATENATE(T250,U250))=0,""," virgule")</f>
        <v/>
      </c>
      <c r="BQ250" s="75"/>
      <c r="BR250" s="59" t="str">
        <f>IF(OR(T250="",VALUE(T250)=0,VALUE(T250)&gt;5,AND(VALUE(BV250)&gt;10,VALUE(BV250)&lt;17)),"",IF(OR(VALUE(BV250)=10,AND(VALUE(BV250)&gt;16,VALUE(BV250)&lt;20)),"dix",IF(VALUE(T250)=2,"vingt",IF(VALUE(T250)=3,"trente",IF(VALUE(T250)=4,"quarante",IF(VALUE(T250)=5,"cinquante"))))))</f>
        <v/>
      </c>
      <c r="BS250" s="59" t="str">
        <f>IF(OR(T250="",VALUE(T250)&lt;6),"",IF(AND(VALUE(T250)=7,OR(VALUE(U250)=0,BV250&gt;76)),"soixante dix",IF(OR(VALUE(T250)=6,VALUE(T250)=7),"soixante",IF(AND(VALUE(T250)=9,OR(VALUE(U250)=0,VALUE(BV250)&gt;96)),"quatre vingt dix",IF(OR(VALUE(T250)=8,VALUE(T250)=9),"quatre vingt")))))</f>
        <v/>
      </c>
      <c r="BT250" s="59" t="str">
        <f>CONCATENATE(" ",BR250,BS250,IF(OR(VALUE(U250)&lt;&gt;1,VALUE(T250)=0,VALUE(T250)=1,VALUE(T250)=8,VALUE(T250)=9),""," et"))</f>
        <v xml:space="preserve"> </v>
      </c>
      <c r="BU250" s="75"/>
      <c r="BV250" s="59">
        <f>VALUE(CONCATENATE(T250,U250))</f>
        <v>0</v>
      </c>
      <c r="BW250" s="59" t="str">
        <f>IF(OR(VALUE(U250)=0,BV250="",VALUE(U250)&gt;5,AND(VALUE(BV250)&gt;5,VALUE(BV250)&lt;16),AND(VALUE(BV250)&gt;65,VALUE(BV250)&lt;76),AND(VALUE(BV250)&gt;85,VALUE(BV250)&lt;96)),"",CONCATENATE(IF(VALUE(U250)=1,"un",IF(VALUE(U250)=2,"deux",IF(VALUE(U250)=3,"trois",IF(VALUE(U250)=4,"quatre",IF(VALUE(U250)=5,"cinq")))))," centime"))</f>
        <v/>
      </c>
      <c r="BX250" s="59" t="str">
        <f>IF(OR(BV250="",VALUE(U250)&lt;6,AND(VALUE(BV250)&gt;10,VALUE(BV250)&lt;17),BV250=76,BV250=96),"",CONCATENATE(IF(VALUE(U250)=6,"six",IF(VALUE(U250)=7,"sept",IF(VALUE(U250)=8,"huit",IF(VALUE(U250)=9,"neuf",IF(VALUE(BV250)=10,"dix")))))," centime"))</f>
        <v/>
      </c>
      <c r="BY250" s="59" t="str">
        <f>IF(OR(BV250="",VALUE(BV250)&lt;11,AND(VALUE(BV250)&gt;15,VALUE(BV250)&lt;71),AND(VALUE(BV250)&gt;75,VALUE(BV250)&lt;91),VALUE(BV250)&gt;95),"",CONCATENATE(IF(OR(VALUE(BV250)=91,VALUE(BV250)=71,VALUE(BV250)=11),"onze",IF(OR(VALUE(BV250)=92,VALUE(BV250)=72,VALUE(BV250)=12),"douze",IF(OR(VALUE(BV250)=93,VALUE(BV250)=73,VALUE(BV250)=13),"treize",IF(OR(BV250=94,BV250=74,BV250=14),"quatorze",IF(OR(BV250=95,BV250=75,BV250=15),"quinze")))))," centime"))</f>
        <v/>
      </c>
      <c r="BZ250" s="59" t="str">
        <f>IF(OR(BV250=16,BV250=76,BV250=96),"seize centime","")</f>
        <v/>
      </c>
      <c r="CA250" s="59" t="str">
        <f>CONCATENATE(" ",BW250,BX250,BY250,BZ250,IF(AND(VALUE(RIGHT(I250,2))&lt;&gt;0,VALUE(RIGHT(I250,1))=0),"centime",""),IF(VALUE(CONCATENATE(T250,U250))&gt;1,"s",""))</f>
        <v xml:space="preserve"> </v>
      </c>
      <c r="CB250" s="75"/>
      <c r="CC250" s="19" t="str">
        <f>CONCATENATE(Y250,AC250,AJ250,AN250,AR250,AY250,BC250,BG250,BN250,BP250,BT250,CA250)</f>
        <v xml:space="preserve">       zero euro  </v>
      </c>
      <c r="CD250" s="47" t="e">
        <f>#REF!*H250</f>
        <v>#REF!</v>
      </c>
    </row>
    <row r="251" spans="1:82" s="10" customFormat="1" ht="15" customHeight="1" x14ac:dyDescent="0.2">
      <c r="A251" s="23" t="s">
        <v>337</v>
      </c>
      <c r="B251" s="56">
        <v>2</v>
      </c>
      <c r="C251" s="56">
        <v>6</v>
      </c>
      <c r="D251" s="56">
        <v>3</v>
      </c>
      <c r="E251" s="57" t="str">
        <f>IF(G251="","",MAX(E$9:E250)+1)</f>
        <v/>
      </c>
      <c r="F251" s="78" t="s">
        <v>187</v>
      </c>
      <c r="G251" s="59"/>
      <c r="H251" s="38"/>
      <c r="I251" s="79"/>
      <c r="J251" s="79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59"/>
      <c r="W251" s="59"/>
      <c r="X251" s="59"/>
      <c r="Y251" s="59"/>
      <c r="Z251" s="59"/>
      <c r="AA251" s="59"/>
      <c r="AB251" s="59"/>
      <c r="AC251" s="59"/>
      <c r="AD251" s="59"/>
      <c r="AE251" s="59"/>
      <c r="AF251" s="59"/>
      <c r="AG251" s="59"/>
      <c r="AH251" s="59"/>
      <c r="AI251" s="59"/>
      <c r="AJ251" s="59"/>
      <c r="AK251" s="59"/>
      <c r="AL251" s="59"/>
      <c r="AM251" s="59"/>
      <c r="AN251" s="59"/>
      <c r="AO251" s="59"/>
      <c r="AP251" s="59"/>
      <c r="AQ251" s="59"/>
      <c r="AR251" s="59"/>
      <c r="AS251" s="59"/>
      <c r="AT251" s="59"/>
      <c r="AU251" s="59"/>
      <c r="AV251" s="59"/>
      <c r="AW251" s="59"/>
      <c r="AX251" s="59"/>
      <c r="AY251" s="59"/>
      <c r="AZ251" s="59"/>
      <c r="BA251" s="59"/>
      <c r="BB251" s="59"/>
      <c r="BC251" s="59"/>
      <c r="BD251" s="59"/>
      <c r="BE251" s="59"/>
      <c r="BF251" s="59"/>
      <c r="BG251" s="59"/>
      <c r="BH251" s="59"/>
      <c r="BI251" s="59"/>
      <c r="BJ251" s="59"/>
      <c r="BK251" s="59"/>
      <c r="BL251" s="59"/>
      <c r="BM251" s="59"/>
      <c r="BN251" s="59"/>
      <c r="BO251" s="59"/>
      <c r="BP251" s="59"/>
      <c r="BQ251" s="59"/>
      <c r="BR251" s="59"/>
      <c r="BS251" s="59"/>
      <c r="BT251" s="59"/>
      <c r="BU251" s="59"/>
      <c r="BV251" s="59"/>
      <c r="BW251" s="59"/>
      <c r="BX251" s="59"/>
      <c r="BY251" s="59"/>
      <c r="BZ251" s="59"/>
      <c r="CA251" s="59"/>
      <c r="CB251" s="59"/>
      <c r="CC251" s="59"/>
      <c r="CD251" s="59"/>
    </row>
    <row r="252" spans="1:82" s="10" customFormat="1" ht="45" x14ac:dyDescent="0.2">
      <c r="A252" s="23" t="s">
        <v>337</v>
      </c>
      <c r="B252" s="80">
        <v>2</v>
      </c>
      <c r="C252" s="80">
        <v>6</v>
      </c>
      <c r="D252" s="80">
        <v>3</v>
      </c>
      <c r="E252" s="49">
        <f>IF(G252="","",MAX(E$9:E251)+1)</f>
        <v>190</v>
      </c>
      <c r="F252" s="76" t="s">
        <v>188</v>
      </c>
      <c r="G252" s="75" t="s">
        <v>28</v>
      </c>
      <c r="H252" s="43">
        <v>0</v>
      </c>
      <c r="I252" s="79" t="str">
        <f t="shared" si="1380"/>
        <v xml:space="preserve"> 0,00</v>
      </c>
      <c r="J252" s="79" t="str">
        <f>IF(H252&gt;=100000000,MID(RIGHT(I252,12),1,1),"0")</f>
        <v>0</v>
      </c>
      <c r="K252" s="79" t="str">
        <f>IF(H252&gt;=10000000,MID(RIGHT(I252,11),1,1),"0")</f>
        <v>0</v>
      </c>
      <c r="L252" s="79" t="str">
        <f>IF(H252&gt;=1000000,MID(RIGHT(I252,10),1,1),"0")</f>
        <v>0</v>
      </c>
      <c r="M252" s="79" t="str">
        <f>IF(H252&gt;=100000,MID(RIGHT(I252,9),1,1),"0")</f>
        <v>0</v>
      </c>
      <c r="N252" s="79" t="str">
        <f>IF(H252&gt;=10000,MID(RIGHT(I252,8),1,1),"0")</f>
        <v>0</v>
      </c>
      <c r="O252" s="79" t="str">
        <f>IF(H252&gt;=1000,MID(RIGHT(I252,7),1,1),"0")</f>
        <v>0</v>
      </c>
      <c r="P252" s="79" t="str">
        <f>IF(H252&gt;=100,MID(RIGHT(I252,6),1,1),"0")</f>
        <v>0</v>
      </c>
      <c r="Q252" s="79" t="str">
        <f>IF(H252&gt;=10,MID(RIGHT(I252,5),1,1),"0")</f>
        <v>0</v>
      </c>
      <c r="R252" s="79" t="str">
        <f>IF(H252&gt;=0,MID(RIGHT(I252,4),1,1),"0")</f>
        <v>0</v>
      </c>
      <c r="S252" s="79" t="s">
        <v>12</v>
      </c>
      <c r="T252" s="79" t="str">
        <f>IF(INT(H252)&lt;&gt;H252,MID(RIGHT(I252,2),1,1),"0")</f>
        <v>0</v>
      </c>
      <c r="U252" s="79" t="str">
        <f>IF(INT(H252*10)&lt;&gt;H252*10,RIGHT(I252,1),"0")</f>
        <v>0</v>
      </c>
      <c r="V252" s="75"/>
      <c r="W252" s="59" t="str">
        <f>IF(OR(VALUE(J252)=0,VALUE(J252)&gt;5),"",CONCATENATE(IF(VALUE(J252)=1,"",IF(VALUE(J252)=2,"deux ",IF(VALUE(J252)=3,"trois ",IF(VALUE(J252)=4,"quatre ",IF(VALUE(J252)=5,"cinq "))))),"cent"))</f>
        <v/>
      </c>
      <c r="X252" s="59" t="str">
        <f>IF(OR(J252="",VALUE(J252)&lt;6),"",CONCATENATE(IF(VALUE(J252)=6,"six ",IF(VALUE(J252)=7,"sept ",IF(VALUE(J252)=8,"huit ",IF(VALUE(J252)=9,"neuf ")))),"cent"))</f>
        <v/>
      </c>
      <c r="Y252" s="59" t="str">
        <f>CONCATENATE(W252,X252)</f>
        <v/>
      </c>
      <c r="Z252" s="75"/>
      <c r="AA252" s="59" t="str">
        <f>IF(OR(K252="",VALUE(K252)=0,VALUE(K252)&gt;5,AND(VALUE(AE252)&gt;10,VALUE(AE252)&lt;17)),"",IF(OR(VALUE(AE252)=10,AND(VALUE(AE252)&gt;16,VALUE(AE252)&lt;20)),"dix",IF(VALUE(K252)=2,"vingt",IF(VALUE(K252)=3,"trente",IF(VALUE(K252)=4,"quarante",IF(VALUE(K252)=5,"cinquante"))))))</f>
        <v/>
      </c>
      <c r="AB252" s="59" t="str">
        <f>IF(OR(K252="",VALUE(K252)&lt;6),"",IF(AND(VALUE(K252)=7,OR(VALUE(L252)=0,AE252&gt;76)),"soixante dix",IF(OR(VALUE(K252)=6,VALUE(K252)=7),"soixante",IF(AND(VALUE(K252)=9,OR(VALUE(L252)=0,VALUE(AE252)&gt;96)),"quatre vingt dix",IF(OR(VALUE(K252)=8,VALUE(K252)=9),"quatre vingt")))))</f>
        <v/>
      </c>
      <c r="AC252" s="59" t="str">
        <f>CONCATENATE(" ",AA252,AB252,IF(OR(VALUE(L252)&lt;&gt;1,VALUE(K252)=0,VALUE(K252)=1,VALUE(K252)=8,VALUE(K252)=9),""," et"))</f>
        <v xml:space="preserve"> </v>
      </c>
      <c r="AD252" s="75"/>
      <c r="AE252" s="59">
        <f>VALUE(CONCATENATE(K252,L252))</f>
        <v>0</v>
      </c>
      <c r="AF252" s="59" t="str">
        <f>IF(OR(VALUE(L252)=0,AE252="",VALUE(L252)&gt;5,AND(VALUE(AE252)&gt;5,VALUE(AE252)&lt;16),AND(VALUE(AE252)&gt;65,VALUE(AE252)&lt;76),AND(VALUE(AE252)&gt;85,VALUE(AE252)&lt;96)),"",CONCATENATE(IF(VALUE(L252)=1,"un",IF(VALUE(L252)=2,"deux",IF(VALUE(L252)=3,"trois",IF(VALUE(L252)=4,"quatre",IF(VALUE(L252)=5,"cinq")))))," million"))</f>
        <v/>
      </c>
      <c r="AG252" s="59" t="str">
        <f>IF(OR(AE252="",VALUE(L252)&lt;6,AND(VALUE(AE252)&gt;10,VALUE(AE252)&lt;17),AE252=76,AE252=96),"",CONCATENATE(IF(VALUE(L252)=6,"six",IF(VALUE(L252)=7,"sept",IF(VALUE(L252)=8,"huit",IF(VALUE(L252)=9,"neuf",IF(VALUE(AE252)=10,"dix")))))," million"))</f>
        <v/>
      </c>
      <c r="AH252" s="59" t="str">
        <f>IF(OR(AE252="",VALUE(AE252)&lt;11,AND(VALUE(AE252)&gt;15,VALUE(AE252)&lt;71),AND(VALUE(AE252)&gt;75,VALUE(AE252)&lt;91),VALUE(AE252)&gt;95),"",CONCATENATE(IF(OR(VALUE(AE252)=91,VALUE(AE252)=71,VALUE(AE252)=11),"onze",IF(OR(VALUE(AE252)=92,VALUE(AE252)=72,VALUE(AE252)=12),"douze",IF(OR(VALUE(AE252)=93,VALUE(AE252)=73,VALUE(AE252)=13),"treize",IF(OR(AE252=94,AE252=74,AE252=14),"quatorze",IF(OR(AE252=95,AE252=75,AE252=15),"quinze")))))," million"))</f>
        <v/>
      </c>
      <c r="AI252" s="59" t="str">
        <f>IF(OR(AE252=16,AE252=76,AE252=96),"seize million","")</f>
        <v/>
      </c>
      <c r="AJ252" s="59" t="str">
        <f>CONCATENATE(" ",AF252,AG252,AH252,AI252,IF(VALUE(CONCATENATE(J252,K252,L252))=0,"",IF(VALUE(L252)=0,"million","")),IF(AND(VALUE(CONCATENATE(J252,K252,L252))&gt;1,VALUE(CONCATENATE(M252,N252,O252,P252,Q252,R252))=0),"s",""))</f>
        <v xml:space="preserve"> </v>
      </c>
      <c r="AK252" s="75"/>
      <c r="AL252" s="59" t="str">
        <f>IF(OR(VALUE(M252)=0,VALUE(M252)&gt;5),"",CONCATENATE(IF(VALUE(M252)=1,"",IF(VALUE(M252)=2,"deux ",IF(VALUE(M252)=3,"trois ",IF(VALUE(M252)=4,"quatre ",IF(VALUE(M252)=5,"cinq "))))),"cent"))</f>
        <v/>
      </c>
      <c r="AM252" s="59" t="str">
        <f>IF(OR(M252="",VALUE(M252)&lt;6),"",CONCATENATE(IF(VALUE(M252)=6,"six ",IF(VALUE(M252)=7,"sept ",IF(VALUE(M252)=8,"huit ",IF(VALUE(M252)=9,"neuf ")))),"cent"))</f>
        <v/>
      </c>
      <c r="AN252" s="59" t="str">
        <f>CONCATENATE(" ",AL252,AM252)</f>
        <v xml:space="preserve"> </v>
      </c>
      <c r="AO252" s="75"/>
      <c r="AP252" s="59" t="str">
        <f>IF(OR(N252="",VALUE(N252)=0,VALUE(N252)&gt;5,AND(VALUE(AT252)&gt;10,VALUE(AT252)&lt;17)),"",IF(OR(VALUE(AT252)=10,AND(VALUE(AT252)&gt;16,VALUE(AT252)&lt;20)),"dix",IF(VALUE(N252)=2,"vingt",IF(VALUE(N252)=3,"trente",IF(VALUE(N252)=4,"quarante",IF(VALUE(N252)=5,"cinquante"))))))</f>
        <v/>
      </c>
      <c r="AQ252" s="59" t="str">
        <f>IF(OR(N252="",VALUE(N252)&lt;6),"",IF(AND(VALUE(N252)=7,OR(VALUE(O252)=0,AT252&gt;76)),"soixante dix",IF(OR(VALUE(N252)=6,VALUE(N252)=7),"soixante",IF(AND(VALUE(N252)=9,OR(VALUE(O252)=0,VALUE(AT252)&gt;96)),"quatre vingt dix",IF(OR(VALUE(N252)=8,VALUE(N252)=9),"quatre vingt")))))</f>
        <v/>
      </c>
      <c r="AR252" s="59" t="str">
        <f>CONCATENATE(" ",AP252,AQ252,IF(OR(VALUE(O252)&lt;&gt;1,VALUE(N252)=0,VALUE(N252)=1,VALUE(N252)=8,VALUE(N252)=9),""," et"))</f>
        <v xml:space="preserve"> </v>
      </c>
      <c r="AS252" s="75"/>
      <c r="AT252" s="59">
        <f>VALUE(CONCATENATE(N252,O252))</f>
        <v>0</v>
      </c>
      <c r="AU252" s="59" t="str">
        <f>IF(OR(VALUE(O252)=0,AT252="",VALUE(O252)&gt;5,AND(VALUE(AT252)&gt;5,VALUE(AT252)&lt;16),AND(VALUE(AT252)&gt;65,VALUE(AT252)&lt;76),AND(VALUE(AT252)&gt;85,VALUE(AT252)&lt;96)),"",CONCATENATE(IF(VALUE(O252)=1,"un",IF(VALUE(O252)=2,"deux",IF(VALUE(O252)=3,"trois",IF(VALUE(O252)=4,"quatre",IF(VALUE(O252)=5,"cinq")))))," mille"))</f>
        <v/>
      </c>
      <c r="AV252" s="59" t="str">
        <f>IF(OR(AT252="",VALUE(O252)&lt;6,AND(VALUE(AT252)&gt;10,VALUE(AT252)&lt;17),AT252=76,AT252=96),"",CONCATENATE(IF(VALUE(O252)=6,"six",IF(VALUE(O252)=7,"sept",IF(VALUE(O252)=8,"huit",IF(VALUE(O252)=9,"neuf",IF(VALUE(AT252)=10,"dix")))))," mille"))</f>
        <v/>
      </c>
      <c r="AW252" s="59" t="str">
        <f>IF(OR(AT252="",VALUE(AT252)&lt;11,AND(VALUE(AT252)&gt;15,VALUE(AT252)&lt;71),AND(VALUE(AT252)&gt;75,VALUE(AT252)&lt;91),VALUE(AT252)&gt;95),"",CONCATENATE(IF(OR(VALUE(AT252)=91,VALUE(AT252)=71,VALUE(AT252)=11),"onze",IF(OR(VALUE(AT252)=92,VALUE(AT252)=72,VALUE(AT252)=12),"douze",IF(OR(VALUE(AT252)=93,VALUE(AT252)=73,VALUE(AT252)=13),"treize",IF(OR(AT252=94,AT252=74,AT252=14),"quatorze",IF(OR(AT252=95,AT252=75,AT252=15),"quinze")))))," mille"))</f>
        <v/>
      </c>
      <c r="AX252" s="59" t="str">
        <f>IF(OR(AT252=16,AT252=76,AT252=96),"seize mille","")</f>
        <v/>
      </c>
      <c r="AY252" s="59" t="str">
        <f>IF(AND(AU252="un mille",H252&lt;10000)," mille",CONCATENATE(" ",AU252,AV252,AW252,AX252,IF(VALUE(CONCATENATE(M252,N252,O252))=0,"",IF(VALUE(O252)=0," mille","")),IF(AND(VALUE(CONCATENATE(M252,N252,O252))&gt;1,VALUE(CONCATENATE(P252,Q252,R252))=0),"s","")))</f>
        <v xml:space="preserve"> </v>
      </c>
      <c r="AZ252" s="75"/>
      <c r="BA252" s="59" t="str">
        <f>IF(OR(VALUE(P252)=0,VALUE(P252)&gt;5),"",CONCATENATE(IF(VALUE(P252)=1,"",IF(VALUE(P252)=2,"deux ",IF(VALUE(P252)=3,"trois ",IF(VALUE(P252)=4,"quatre ",IF(VALUE(P252)=5,"cinq "))))),"cent"))</f>
        <v/>
      </c>
      <c r="BB252" s="59" t="str">
        <f>IF(OR(P252="",VALUE(P252)&lt;6),"",CONCATENATE(IF(VALUE(P252)=6,"six ",IF(VALUE(P252)=7,"sept ",IF(VALUE(P252)=8,"huit ",IF(VALUE(P252)=9,"neuf ")))),"cent"))</f>
        <v/>
      </c>
      <c r="BC252" s="59" t="str">
        <f>CONCATENATE(" ",BA252,BB252)</f>
        <v xml:space="preserve"> </v>
      </c>
      <c r="BD252" s="75"/>
      <c r="BE252" s="59" t="str">
        <f>IF(OR(Q252="",VALUE(Q252)=0,VALUE(Q252)&gt;5,AND(VALUE(BI252)&gt;10,VALUE(BI252)&lt;17)),"",IF(OR(VALUE(BI252)=10,AND(VALUE(BI252)&gt;16,VALUE(BI252)&lt;20)),"dix",IF(VALUE(Q252)=2,"vingt",IF(VALUE(Q252)=3,"trente",IF(VALUE(Q252)=4,"quarante",IF(VALUE(Q252)=5,"cinquante"))))))</f>
        <v/>
      </c>
      <c r="BF252" s="59" t="str">
        <f>IF(OR(Q252="",VALUE(Q252)&lt;6),"",IF(AND(VALUE(Q252)=7,OR(VALUE(R252)=0,BI252&gt;76)),"soixante dix",IF(OR(VALUE(Q252)=6,VALUE(Q252)=7),"soixante",IF(AND(VALUE(Q252)=9,OR(VALUE(R252)=0,VALUE(BI252)&gt;96)),"quatre vingt dix",IF(OR(VALUE(Q252)=8,VALUE(Q252)=9),"quatre vingt")))))</f>
        <v/>
      </c>
      <c r="BG252" s="59" t="str">
        <f>CONCATENATE(" ",BE252,BF252,IF(OR(VALUE(R252)&lt;&gt;1,VALUE(Q252)=0,VALUE(Q252)=1,VALUE(Q252)=8,VALUE(Q252)=9),""," et"))</f>
        <v xml:space="preserve"> </v>
      </c>
      <c r="BH252" s="75"/>
      <c r="BI252" s="59">
        <f>VALUE(CONCATENATE(Q252,R252))</f>
        <v>0</v>
      </c>
      <c r="BJ252" s="59" t="str">
        <f>IF(OR(VALUE(R252)=0,BI252="",VALUE(R252)&gt;5,AND(VALUE(BI252)&gt;5,VALUE(BI252)&lt;16),AND(VALUE(BI252)&gt;65,VALUE(BI252)&lt;76),AND(VALUE(BI252)&gt;85,VALUE(BI252)&lt;96)),"",CONCATENATE(IF(VALUE(R252)=1,"un",IF(VALUE(R252)=2,"deux",IF(VALUE(R252)=3,"trois",IF(VALUE(R252)=4,"quatre",IF(VALUE(R252)=5,"cinq")))))," euro"))</f>
        <v/>
      </c>
      <c r="BK252" s="59" t="str">
        <f>IF(OR(BI252="",VALUE(R252)&lt;6,AND(VALUE(BI252)&gt;10,VALUE(BI252)&lt;17),BI252=76,BI252=96),"",CONCATENATE(IF(VALUE(R252)=6,"six",IF(VALUE(R252)=7,"sept",IF(VALUE(R252)=8,"huit",IF(VALUE(R252)=9,"neuf",IF(VALUE(BI252)=10,"dix")))))," euro"))</f>
        <v/>
      </c>
      <c r="BL252" s="59" t="str">
        <f>IF(OR(BI252="",VALUE(BI252)&lt;11,AND(VALUE(BI252)&gt;15,VALUE(BI252)&lt;71),AND(VALUE(BI252)&gt;75,VALUE(BI252)&lt;91),VALUE(BI252)&gt;95),"",CONCATENATE(IF(OR(VALUE(BI252)=91,VALUE(BI252)=71,VALUE(BI252)=11),"onze",IF(OR(VALUE(BI252)=92,VALUE(BI252)=72,VALUE(BI252)=12),"douze",IF(OR(VALUE(BI252)=93,VALUE(BI252)=73,VALUE(BI252)=13),"treize",IF(OR(BI252=94,BI252=74,BI252=14),"quatorze",IF(OR(BI252=95,BI252=75,BI252=15),"quinze")))))," euro"))</f>
        <v/>
      </c>
      <c r="BM252" s="59" t="str">
        <f>IF(OR(BI252=16,BI252=76,BI252=96),"seize euro","")</f>
        <v/>
      </c>
      <c r="BN252" s="59" t="str">
        <f>IF(VALUE(CONCATENATE(J252,K252,L252,M252,N252,O252,P252,Q252,R252))=0,"zero euro",CONCATENATE(" ",BJ252,BK252,BL252,BM252,IF(VALUE(CONCATENATE(M252,N252,O252,P252,Q252,R252))=0," d'",""),IF(OR(VALUE(R252)=0,VALUE(CONCATENATE(P252,Q252,R252))=0)," euro",""),IF(VALUE(CONCATENATE(J252,K252,L252,M252,N252,O252,P252,Q252,R252))&gt;1,"s","")))</f>
        <v>zero euro</v>
      </c>
      <c r="BO252" s="75"/>
      <c r="BP252" s="59" t="str">
        <f>IF(VALUE(CONCATENATE(T252,U252))=0,""," virgule")</f>
        <v/>
      </c>
      <c r="BQ252" s="75"/>
      <c r="BR252" s="59" t="str">
        <f>IF(OR(T252="",VALUE(T252)=0,VALUE(T252)&gt;5,AND(VALUE(BV252)&gt;10,VALUE(BV252)&lt;17)),"",IF(OR(VALUE(BV252)=10,AND(VALUE(BV252)&gt;16,VALUE(BV252)&lt;20)),"dix",IF(VALUE(T252)=2,"vingt",IF(VALUE(T252)=3,"trente",IF(VALUE(T252)=4,"quarante",IF(VALUE(T252)=5,"cinquante"))))))</f>
        <v/>
      </c>
      <c r="BS252" s="59" t="str">
        <f>IF(OR(T252="",VALUE(T252)&lt;6),"",IF(AND(VALUE(T252)=7,OR(VALUE(U252)=0,BV252&gt;76)),"soixante dix",IF(OR(VALUE(T252)=6,VALUE(T252)=7),"soixante",IF(AND(VALUE(T252)=9,OR(VALUE(U252)=0,VALUE(BV252)&gt;96)),"quatre vingt dix",IF(OR(VALUE(T252)=8,VALUE(T252)=9),"quatre vingt")))))</f>
        <v/>
      </c>
      <c r="BT252" s="59" t="str">
        <f>CONCATENATE(" ",BR252,BS252,IF(OR(VALUE(U252)&lt;&gt;1,VALUE(T252)=0,VALUE(T252)=1,VALUE(T252)=8,VALUE(T252)=9),""," et"))</f>
        <v xml:space="preserve"> </v>
      </c>
      <c r="BU252" s="75"/>
      <c r="BV252" s="59">
        <f>VALUE(CONCATENATE(T252,U252))</f>
        <v>0</v>
      </c>
      <c r="BW252" s="59" t="str">
        <f>IF(OR(VALUE(U252)=0,BV252="",VALUE(U252)&gt;5,AND(VALUE(BV252)&gt;5,VALUE(BV252)&lt;16),AND(VALUE(BV252)&gt;65,VALUE(BV252)&lt;76),AND(VALUE(BV252)&gt;85,VALUE(BV252)&lt;96)),"",CONCATENATE(IF(VALUE(U252)=1,"un",IF(VALUE(U252)=2,"deux",IF(VALUE(U252)=3,"trois",IF(VALUE(U252)=4,"quatre",IF(VALUE(U252)=5,"cinq")))))," centime"))</f>
        <v/>
      </c>
      <c r="BX252" s="59" t="str">
        <f>IF(OR(BV252="",VALUE(U252)&lt;6,AND(VALUE(BV252)&gt;10,VALUE(BV252)&lt;17),BV252=76,BV252=96),"",CONCATENATE(IF(VALUE(U252)=6,"six",IF(VALUE(U252)=7,"sept",IF(VALUE(U252)=8,"huit",IF(VALUE(U252)=9,"neuf",IF(VALUE(BV252)=10,"dix")))))," centime"))</f>
        <v/>
      </c>
      <c r="BY252" s="59" t="str">
        <f>IF(OR(BV252="",VALUE(BV252)&lt;11,AND(VALUE(BV252)&gt;15,VALUE(BV252)&lt;71),AND(VALUE(BV252)&gt;75,VALUE(BV252)&lt;91),VALUE(BV252)&gt;95),"",CONCATENATE(IF(OR(VALUE(BV252)=91,VALUE(BV252)=71,VALUE(BV252)=11),"onze",IF(OR(VALUE(BV252)=92,VALUE(BV252)=72,VALUE(BV252)=12),"douze",IF(OR(VALUE(BV252)=93,VALUE(BV252)=73,VALUE(BV252)=13),"treize",IF(OR(BV252=94,BV252=74,BV252=14),"quatorze",IF(OR(BV252=95,BV252=75,BV252=15),"quinze")))))," centime"))</f>
        <v/>
      </c>
      <c r="BZ252" s="59" t="str">
        <f>IF(OR(BV252=16,BV252=76,BV252=96),"seize centime","")</f>
        <v/>
      </c>
      <c r="CA252" s="59" t="str">
        <f>CONCATENATE(" ",BW252,BX252,BY252,BZ252,IF(AND(VALUE(RIGHT(I252,2))&lt;&gt;0,VALUE(RIGHT(I252,1))=0),"centime",""),IF(VALUE(CONCATENATE(T252,U252))&gt;1,"s",""))</f>
        <v xml:space="preserve"> </v>
      </c>
      <c r="CB252" s="75"/>
      <c r="CC252" s="19" t="str">
        <f>CONCATENATE(Y252,AC252,AJ252,AN252,AR252,AY252,BC252,BG252,BN252,BP252,BT252,CA252)</f>
        <v xml:space="preserve">       zero euro  </v>
      </c>
      <c r="CD252" s="47" t="e">
        <f>#REF!*H252</f>
        <v>#REF!</v>
      </c>
    </row>
    <row r="253" spans="1:82" s="10" customFormat="1" ht="33.75" x14ac:dyDescent="0.2">
      <c r="A253" s="23" t="s">
        <v>337</v>
      </c>
      <c r="B253" s="80">
        <v>2</v>
      </c>
      <c r="C253" s="80">
        <v>6</v>
      </c>
      <c r="D253" s="80">
        <v>3</v>
      </c>
      <c r="E253" s="49">
        <f>IF(G253="","",MAX(E$9:E252)+1)</f>
        <v>191</v>
      </c>
      <c r="F253" s="76" t="s">
        <v>189</v>
      </c>
      <c r="G253" s="75" t="s">
        <v>42</v>
      </c>
      <c r="H253" s="43">
        <v>0</v>
      </c>
      <c r="I253" s="79" t="str">
        <f t="shared" si="1380"/>
        <v xml:space="preserve"> 0,00</v>
      </c>
      <c r="J253" s="79" t="str">
        <f>IF(H253&gt;=100000000,MID(RIGHT(I253,12),1,1),"0")</f>
        <v>0</v>
      </c>
      <c r="K253" s="79" t="str">
        <f>IF(H253&gt;=10000000,MID(RIGHT(I253,11),1,1),"0")</f>
        <v>0</v>
      </c>
      <c r="L253" s="79" t="str">
        <f>IF(H253&gt;=1000000,MID(RIGHT(I253,10),1,1),"0")</f>
        <v>0</v>
      </c>
      <c r="M253" s="79" t="str">
        <f>IF(H253&gt;=100000,MID(RIGHT(I253,9),1,1),"0")</f>
        <v>0</v>
      </c>
      <c r="N253" s="79" t="str">
        <f>IF(H253&gt;=10000,MID(RIGHT(I253,8),1,1),"0")</f>
        <v>0</v>
      </c>
      <c r="O253" s="79" t="str">
        <f>IF(H253&gt;=1000,MID(RIGHT(I253,7),1,1),"0")</f>
        <v>0</v>
      </c>
      <c r="P253" s="79" t="str">
        <f>IF(H253&gt;=100,MID(RIGHT(I253,6),1,1),"0")</f>
        <v>0</v>
      </c>
      <c r="Q253" s="79" t="str">
        <f>IF(H253&gt;=10,MID(RIGHT(I253,5),1,1),"0")</f>
        <v>0</v>
      </c>
      <c r="R253" s="79" t="str">
        <f>IF(H253&gt;=0,MID(RIGHT(I253,4),1,1),"0")</f>
        <v>0</v>
      </c>
      <c r="S253" s="79" t="s">
        <v>12</v>
      </c>
      <c r="T253" s="79" t="str">
        <f>IF(INT(H253)&lt;&gt;H253,MID(RIGHT(I253,2),1,1),"0")</f>
        <v>0</v>
      </c>
      <c r="U253" s="79" t="str">
        <f>IF(INT(H253*10)&lt;&gt;H253*10,RIGHT(I253,1),"0")</f>
        <v>0</v>
      </c>
      <c r="V253" s="75"/>
      <c r="W253" s="59" t="str">
        <f>IF(OR(VALUE(J253)=0,VALUE(J253)&gt;5),"",CONCATENATE(IF(VALUE(J253)=1,"",IF(VALUE(J253)=2,"deux ",IF(VALUE(J253)=3,"trois ",IF(VALUE(J253)=4,"quatre ",IF(VALUE(J253)=5,"cinq "))))),"cent"))</f>
        <v/>
      </c>
      <c r="X253" s="59" t="str">
        <f>IF(OR(J253="",VALUE(J253)&lt;6),"",CONCATENATE(IF(VALUE(J253)=6,"six ",IF(VALUE(J253)=7,"sept ",IF(VALUE(J253)=8,"huit ",IF(VALUE(J253)=9,"neuf ")))),"cent"))</f>
        <v/>
      </c>
      <c r="Y253" s="59" t="str">
        <f>CONCATENATE(W253,X253)</f>
        <v/>
      </c>
      <c r="Z253" s="75"/>
      <c r="AA253" s="59" t="str">
        <f>IF(OR(K253="",VALUE(K253)=0,VALUE(K253)&gt;5,AND(VALUE(AE253)&gt;10,VALUE(AE253)&lt;17)),"",IF(OR(VALUE(AE253)=10,AND(VALUE(AE253)&gt;16,VALUE(AE253)&lt;20)),"dix",IF(VALUE(K253)=2,"vingt",IF(VALUE(K253)=3,"trente",IF(VALUE(K253)=4,"quarante",IF(VALUE(K253)=5,"cinquante"))))))</f>
        <v/>
      </c>
      <c r="AB253" s="59" t="str">
        <f>IF(OR(K253="",VALUE(K253)&lt;6),"",IF(AND(VALUE(K253)=7,OR(VALUE(L253)=0,AE253&gt;76)),"soixante dix",IF(OR(VALUE(K253)=6,VALUE(K253)=7),"soixante",IF(AND(VALUE(K253)=9,OR(VALUE(L253)=0,VALUE(AE253)&gt;96)),"quatre vingt dix",IF(OR(VALUE(K253)=8,VALUE(K253)=9),"quatre vingt")))))</f>
        <v/>
      </c>
      <c r="AC253" s="59" t="str">
        <f>CONCATENATE(" ",AA253,AB253,IF(OR(VALUE(L253)&lt;&gt;1,VALUE(K253)=0,VALUE(K253)=1,VALUE(K253)=8,VALUE(K253)=9),""," et"))</f>
        <v xml:space="preserve"> </v>
      </c>
      <c r="AD253" s="75"/>
      <c r="AE253" s="59">
        <f>VALUE(CONCATENATE(K253,L253))</f>
        <v>0</v>
      </c>
      <c r="AF253" s="59" t="str">
        <f>IF(OR(VALUE(L253)=0,AE253="",VALUE(L253)&gt;5,AND(VALUE(AE253)&gt;5,VALUE(AE253)&lt;16),AND(VALUE(AE253)&gt;65,VALUE(AE253)&lt;76),AND(VALUE(AE253)&gt;85,VALUE(AE253)&lt;96)),"",CONCATENATE(IF(VALUE(L253)=1,"un",IF(VALUE(L253)=2,"deux",IF(VALUE(L253)=3,"trois",IF(VALUE(L253)=4,"quatre",IF(VALUE(L253)=5,"cinq")))))," million"))</f>
        <v/>
      </c>
      <c r="AG253" s="59" t="str">
        <f>IF(OR(AE253="",VALUE(L253)&lt;6,AND(VALUE(AE253)&gt;10,VALUE(AE253)&lt;17),AE253=76,AE253=96),"",CONCATENATE(IF(VALUE(L253)=6,"six",IF(VALUE(L253)=7,"sept",IF(VALUE(L253)=8,"huit",IF(VALUE(L253)=9,"neuf",IF(VALUE(AE253)=10,"dix")))))," million"))</f>
        <v/>
      </c>
      <c r="AH253" s="59" t="str">
        <f>IF(OR(AE253="",VALUE(AE253)&lt;11,AND(VALUE(AE253)&gt;15,VALUE(AE253)&lt;71),AND(VALUE(AE253)&gt;75,VALUE(AE253)&lt;91),VALUE(AE253)&gt;95),"",CONCATENATE(IF(OR(VALUE(AE253)=91,VALUE(AE253)=71,VALUE(AE253)=11),"onze",IF(OR(VALUE(AE253)=92,VALUE(AE253)=72,VALUE(AE253)=12),"douze",IF(OR(VALUE(AE253)=93,VALUE(AE253)=73,VALUE(AE253)=13),"treize",IF(OR(AE253=94,AE253=74,AE253=14),"quatorze",IF(OR(AE253=95,AE253=75,AE253=15),"quinze")))))," million"))</f>
        <v/>
      </c>
      <c r="AI253" s="59" t="str">
        <f>IF(OR(AE253=16,AE253=76,AE253=96),"seize million","")</f>
        <v/>
      </c>
      <c r="AJ253" s="59" t="str">
        <f>CONCATENATE(" ",AF253,AG253,AH253,AI253,IF(VALUE(CONCATENATE(J253,K253,L253))=0,"",IF(VALUE(L253)=0,"million","")),IF(AND(VALUE(CONCATENATE(J253,K253,L253))&gt;1,VALUE(CONCATENATE(M253,N253,O253,P253,Q253,R253))=0),"s",""))</f>
        <v xml:space="preserve"> </v>
      </c>
      <c r="AK253" s="75"/>
      <c r="AL253" s="59" t="str">
        <f>IF(OR(VALUE(M253)=0,VALUE(M253)&gt;5),"",CONCATENATE(IF(VALUE(M253)=1,"",IF(VALUE(M253)=2,"deux ",IF(VALUE(M253)=3,"trois ",IF(VALUE(M253)=4,"quatre ",IF(VALUE(M253)=5,"cinq "))))),"cent"))</f>
        <v/>
      </c>
      <c r="AM253" s="59" t="str">
        <f>IF(OR(M253="",VALUE(M253)&lt;6),"",CONCATENATE(IF(VALUE(M253)=6,"six ",IF(VALUE(M253)=7,"sept ",IF(VALUE(M253)=8,"huit ",IF(VALUE(M253)=9,"neuf ")))),"cent"))</f>
        <v/>
      </c>
      <c r="AN253" s="59" t="str">
        <f>CONCATENATE(" ",AL253,AM253)</f>
        <v xml:space="preserve"> </v>
      </c>
      <c r="AO253" s="75"/>
      <c r="AP253" s="59" t="str">
        <f>IF(OR(N253="",VALUE(N253)=0,VALUE(N253)&gt;5,AND(VALUE(AT253)&gt;10,VALUE(AT253)&lt;17)),"",IF(OR(VALUE(AT253)=10,AND(VALUE(AT253)&gt;16,VALUE(AT253)&lt;20)),"dix",IF(VALUE(N253)=2,"vingt",IF(VALUE(N253)=3,"trente",IF(VALUE(N253)=4,"quarante",IF(VALUE(N253)=5,"cinquante"))))))</f>
        <v/>
      </c>
      <c r="AQ253" s="59" t="str">
        <f>IF(OR(N253="",VALUE(N253)&lt;6),"",IF(AND(VALUE(N253)=7,OR(VALUE(O253)=0,AT253&gt;76)),"soixante dix",IF(OR(VALUE(N253)=6,VALUE(N253)=7),"soixante",IF(AND(VALUE(N253)=9,OR(VALUE(O253)=0,VALUE(AT253)&gt;96)),"quatre vingt dix",IF(OR(VALUE(N253)=8,VALUE(N253)=9),"quatre vingt")))))</f>
        <v/>
      </c>
      <c r="AR253" s="59" t="str">
        <f>CONCATENATE(" ",AP253,AQ253,IF(OR(VALUE(O253)&lt;&gt;1,VALUE(N253)=0,VALUE(N253)=1,VALUE(N253)=8,VALUE(N253)=9),""," et"))</f>
        <v xml:space="preserve"> </v>
      </c>
      <c r="AS253" s="75"/>
      <c r="AT253" s="59">
        <f>VALUE(CONCATENATE(N253,O253))</f>
        <v>0</v>
      </c>
      <c r="AU253" s="59" t="str">
        <f>IF(OR(VALUE(O253)=0,AT253="",VALUE(O253)&gt;5,AND(VALUE(AT253)&gt;5,VALUE(AT253)&lt;16),AND(VALUE(AT253)&gt;65,VALUE(AT253)&lt;76),AND(VALUE(AT253)&gt;85,VALUE(AT253)&lt;96)),"",CONCATENATE(IF(VALUE(O253)=1,"un",IF(VALUE(O253)=2,"deux",IF(VALUE(O253)=3,"trois",IF(VALUE(O253)=4,"quatre",IF(VALUE(O253)=5,"cinq")))))," mille"))</f>
        <v/>
      </c>
      <c r="AV253" s="59" t="str">
        <f>IF(OR(AT253="",VALUE(O253)&lt;6,AND(VALUE(AT253)&gt;10,VALUE(AT253)&lt;17),AT253=76,AT253=96),"",CONCATENATE(IF(VALUE(O253)=6,"six",IF(VALUE(O253)=7,"sept",IF(VALUE(O253)=8,"huit",IF(VALUE(O253)=9,"neuf",IF(VALUE(AT253)=10,"dix")))))," mille"))</f>
        <v/>
      </c>
      <c r="AW253" s="59" t="str">
        <f>IF(OR(AT253="",VALUE(AT253)&lt;11,AND(VALUE(AT253)&gt;15,VALUE(AT253)&lt;71),AND(VALUE(AT253)&gt;75,VALUE(AT253)&lt;91),VALUE(AT253)&gt;95),"",CONCATENATE(IF(OR(VALUE(AT253)=91,VALUE(AT253)=71,VALUE(AT253)=11),"onze",IF(OR(VALUE(AT253)=92,VALUE(AT253)=72,VALUE(AT253)=12),"douze",IF(OR(VALUE(AT253)=93,VALUE(AT253)=73,VALUE(AT253)=13),"treize",IF(OR(AT253=94,AT253=74,AT253=14),"quatorze",IF(OR(AT253=95,AT253=75,AT253=15),"quinze")))))," mille"))</f>
        <v/>
      </c>
      <c r="AX253" s="59" t="str">
        <f>IF(OR(AT253=16,AT253=76,AT253=96),"seize mille","")</f>
        <v/>
      </c>
      <c r="AY253" s="59" t="str">
        <f>IF(AND(AU253="un mille",H253&lt;10000)," mille",CONCATENATE(" ",AU253,AV253,AW253,AX253,IF(VALUE(CONCATENATE(M253,N253,O253))=0,"",IF(VALUE(O253)=0," mille","")),IF(AND(VALUE(CONCATENATE(M253,N253,O253))&gt;1,VALUE(CONCATENATE(P253,Q253,R253))=0),"s","")))</f>
        <v xml:space="preserve"> </v>
      </c>
      <c r="AZ253" s="75"/>
      <c r="BA253" s="59" t="str">
        <f>IF(OR(VALUE(P253)=0,VALUE(P253)&gt;5),"",CONCATENATE(IF(VALUE(P253)=1,"",IF(VALUE(P253)=2,"deux ",IF(VALUE(P253)=3,"trois ",IF(VALUE(P253)=4,"quatre ",IF(VALUE(P253)=5,"cinq "))))),"cent"))</f>
        <v/>
      </c>
      <c r="BB253" s="59" t="str">
        <f>IF(OR(P253="",VALUE(P253)&lt;6),"",CONCATENATE(IF(VALUE(P253)=6,"six ",IF(VALUE(P253)=7,"sept ",IF(VALUE(P253)=8,"huit ",IF(VALUE(P253)=9,"neuf ")))),"cent"))</f>
        <v/>
      </c>
      <c r="BC253" s="59" t="str">
        <f>CONCATENATE(" ",BA253,BB253)</f>
        <v xml:space="preserve"> </v>
      </c>
      <c r="BD253" s="75"/>
      <c r="BE253" s="59" t="str">
        <f>IF(OR(Q253="",VALUE(Q253)=0,VALUE(Q253)&gt;5,AND(VALUE(BI253)&gt;10,VALUE(BI253)&lt;17)),"",IF(OR(VALUE(BI253)=10,AND(VALUE(BI253)&gt;16,VALUE(BI253)&lt;20)),"dix",IF(VALUE(Q253)=2,"vingt",IF(VALUE(Q253)=3,"trente",IF(VALUE(Q253)=4,"quarante",IF(VALUE(Q253)=5,"cinquante"))))))</f>
        <v/>
      </c>
      <c r="BF253" s="59" t="str">
        <f>IF(OR(Q253="",VALUE(Q253)&lt;6),"",IF(AND(VALUE(Q253)=7,OR(VALUE(R253)=0,BI253&gt;76)),"soixante dix",IF(OR(VALUE(Q253)=6,VALUE(Q253)=7),"soixante",IF(AND(VALUE(Q253)=9,OR(VALUE(R253)=0,VALUE(BI253)&gt;96)),"quatre vingt dix",IF(OR(VALUE(Q253)=8,VALUE(Q253)=9),"quatre vingt")))))</f>
        <v/>
      </c>
      <c r="BG253" s="59" t="str">
        <f>CONCATENATE(" ",BE253,BF253,IF(OR(VALUE(R253)&lt;&gt;1,VALUE(Q253)=0,VALUE(Q253)=1,VALUE(Q253)=8,VALUE(Q253)=9),""," et"))</f>
        <v xml:space="preserve"> </v>
      </c>
      <c r="BH253" s="75"/>
      <c r="BI253" s="59">
        <f>VALUE(CONCATENATE(Q253,R253))</f>
        <v>0</v>
      </c>
      <c r="BJ253" s="59" t="str">
        <f>IF(OR(VALUE(R253)=0,BI253="",VALUE(R253)&gt;5,AND(VALUE(BI253)&gt;5,VALUE(BI253)&lt;16),AND(VALUE(BI253)&gt;65,VALUE(BI253)&lt;76),AND(VALUE(BI253)&gt;85,VALUE(BI253)&lt;96)),"",CONCATENATE(IF(VALUE(R253)=1,"un",IF(VALUE(R253)=2,"deux",IF(VALUE(R253)=3,"trois",IF(VALUE(R253)=4,"quatre",IF(VALUE(R253)=5,"cinq")))))," euro"))</f>
        <v/>
      </c>
      <c r="BK253" s="59" t="str">
        <f>IF(OR(BI253="",VALUE(R253)&lt;6,AND(VALUE(BI253)&gt;10,VALUE(BI253)&lt;17),BI253=76,BI253=96),"",CONCATENATE(IF(VALUE(R253)=6,"six",IF(VALUE(R253)=7,"sept",IF(VALUE(R253)=8,"huit",IF(VALUE(R253)=9,"neuf",IF(VALUE(BI253)=10,"dix")))))," euro"))</f>
        <v/>
      </c>
      <c r="BL253" s="59" t="str">
        <f>IF(OR(BI253="",VALUE(BI253)&lt;11,AND(VALUE(BI253)&gt;15,VALUE(BI253)&lt;71),AND(VALUE(BI253)&gt;75,VALUE(BI253)&lt;91),VALUE(BI253)&gt;95),"",CONCATENATE(IF(OR(VALUE(BI253)=91,VALUE(BI253)=71,VALUE(BI253)=11),"onze",IF(OR(VALUE(BI253)=92,VALUE(BI253)=72,VALUE(BI253)=12),"douze",IF(OR(VALUE(BI253)=93,VALUE(BI253)=73,VALUE(BI253)=13),"treize",IF(OR(BI253=94,BI253=74,BI253=14),"quatorze",IF(OR(BI253=95,BI253=75,BI253=15),"quinze")))))," euro"))</f>
        <v/>
      </c>
      <c r="BM253" s="59" t="str">
        <f>IF(OR(BI253=16,BI253=76,BI253=96),"seize euro","")</f>
        <v/>
      </c>
      <c r="BN253" s="59" t="str">
        <f>IF(VALUE(CONCATENATE(J253,K253,L253,M253,N253,O253,P253,Q253,R253))=0,"zero euro",CONCATENATE(" ",BJ253,BK253,BL253,BM253,IF(VALUE(CONCATENATE(M253,N253,O253,P253,Q253,R253))=0," d'",""),IF(OR(VALUE(R253)=0,VALUE(CONCATENATE(P253,Q253,R253))=0)," euro",""),IF(VALUE(CONCATENATE(J253,K253,L253,M253,N253,O253,P253,Q253,R253))&gt;1,"s","")))</f>
        <v>zero euro</v>
      </c>
      <c r="BO253" s="75"/>
      <c r="BP253" s="59" t="str">
        <f>IF(VALUE(CONCATENATE(T253,U253))=0,""," virgule")</f>
        <v/>
      </c>
      <c r="BQ253" s="75"/>
      <c r="BR253" s="59" t="str">
        <f>IF(OR(T253="",VALUE(T253)=0,VALUE(T253)&gt;5,AND(VALUE(BV253)&gt;10,VALUE(BV253)&lt;17)),"",IF(OR(VALUE(BV253)=10,AND(VALUE(BV253)&gt;16,VALUE(BV253)&lt;20)),"dix",IF(VALUE(T253)=2,"vingt",IF(VALUE(T253)=3,"trente",IF(VALUE(T253)=4,"quarante",IF(VALUE(T253)=5,"cinquante"))))))</f>
        <v/>
      </c>
      <c r="BS253" s="59" t="str">
        <f>IF(OR(T253="",VALUE(T253)&lt;6),"",IF(AND(VALUE(T253)=7,OR(VALUE(U253)=0,BV253&gt;76)),"soixante dix",IF(OR(VALUE(T253)=6,VALUE(T253)=7),"soixante",IF(AND(VALUE(T253)=9,OR(VALUE(U253)=0,VALUE(BV253)&gt;96)),"quatre vingt dix",IF(OR(VALUE(T253)=8,VALUE(T253)=9),"quatre vingt")))))</f>
        <v/>
      </c>
      <c r="BT253" s="59" t="str">
        <f>CONCATENATE(" ",BR253,BS253,IF(OR(VALUE(U253)&lt;&gt;1,VALUE(T253)=0,VALUE(T253)=1,VALUE(T253)=8,VALUE(T253)=9),""," et"))</f>
        <v xml:space="preserve"> </v>
      </c>
      <c r="BU253" s="75"/>
      <c r="BV253" s="59">
        <f>VALUE(CONCATENATE(T253,U253))</f>
        <v>0</v>
      </c>
      <c r="BW253" s="59" t="str">
        <f>IF(OR(VALUE(U253)=0,BV253="",VALUE(U253)&gt;5,AND(VALUE(BV253)&gt;5,VALUE(BV253)&lt;16),AND(VALUE(BV253)&gt;65,VALUE(BV253)&lt;76),AND(VALUE(BV253)&gt;85,VALUE(BV253)&lt;96)),"",CONCATENATE(IF(VALUE(U253)=1,"un",IF(VALUE(U253)=2,"deux",IF(VALUE(U253)=3,"trois",IF(VALUE(U253)=4,"quatre",IF(VALUE(U253)=5,"cinq")))))," centime"))</f>
        <v/>
      </c>
      <c r="BX253" s="59" t="str">
        <f>IF(OR(BV253="",VALUE(U253)&lt;6,AND(VALUE(BV253)&gt;10,VALUE(BV253)&lt;17),BV253=76,BV253=96),"",CONCATENATE(IF(VALUE(U253)=6,"six",IF(VALUE(U253)=7,"sept",IF(VALUE(U253)=8,"huit",IF(VALUE(U253)=9,"neuf",IF(VALUE(BV253)=10,"dix")))))," centime"))</f>
        <v/>
      </c>
      <c r="BY253" s="59" t="str">
        <f>IF(OR(BV253="",VALUE(BV253)&lt;11,AND(VALUE(BV253)&gt;15,VALUE(BV253)&lt;71),AND(VALUE(BV253)&gt;75,VALUE(BV253)&lt;91),VALUE(BV253)&gt;95),"",CONCATENATE(IF(OR(VALUE(BV253)=91,VALUE(BV253)=71,VALUE(BV253)=11),"onze",IF(OR(VALUE(BV253)=92,VALUE(BV253)=72,VALUE(BV253)=12),"douze",IF(OR(VALUE(BV253)=93,VALUE(BV253)=73,VALUE(BV253)=13),"treize",IF(OR(BV253=94,BV253=74,BV253=14),"quatorze",IF(OR(BV253=95,BV253=75,BV253=15),"quinze")))))," centime"))</f>
        <v/>
      </c>
      <c r="BZ253" s="59" t="str">
        <f>IF(OR(BV253=16,BV253=76,BV253=96),"seize centime","")</f>
        <v/>
      </c>
      <c r="CA253" s="59" t="str">
        <f>CONCATENATE(" ",BW253,BX253,BY253,BZ253,IF(AND(VALUE(RIGHT(I253,2))&lt;&gt;0,VALUE(RIGHT(I253,1))=0),"centime",""),IF(VALUE(CONCATENATE(T253,U253))&gt;1,"s",""))</f>
        <v xml:space="preserve"> </v>
      </c>
      <c r="CB253" s="75"/>
      <c r="CC253" s="19" t="str">
        <f>CONCATENATE(Y253,AC253,AJ253,AN253,AR253,AY253,BC253,BG253,BN253,BP253,BT253,CA253)</f>
        <v xml:space="preserve">       zero euro  </v>
      </c>
      <c r="CD253" s="47" t="e">
        <f>#REF!*H253</f>
        <v>#REF!</v>
      </c>
    </row>
    <row r="254" spans="1:82" s="10" customFormat="1" ht="33.75" x14ac:dyDescent="0.2">
      <c r="A254" s="23" t="s">
        <v>337</v>
      </c>
      <c r="B254" s="80">
        <v>2</v>
      </c>
      <c r="C254" s="80">
        <v>6</v>
      </c>
      <c r="D254" s="80">
        <v>3</v>
      </c>
      <c r="E254" s="49">
        <f>IF(G254="","",MAX(E$9:E253)+1)</f>
        <v>192</v>
      </c>
      <c r="F254" s="76" t="s">
        <v>190</v>
      </c>
      <c r="G254" s="75" t="s">
        <v>42</v>
      </c>
      <c r="H254" s="43">
        <v>0</v>
      </c>
      <c r="I254" s="79" t="str">
        <f t="shared" si="1380"/>
        <v xml:space="preserve"> 0,00</v>
      </c>
      <c r="J254" s="79" t="str">
        <f>IF(H254&gt;=100000000,MID(RIGHT(I254,12),1,1),"0")</f>
        <v>0</v>
      </c>
      <c r="K254" s="79" t="str">
        <f>IF(H254&gt;=10000000,MID(RIGHT(I254,11),1,1),"0")</f>
        <v>0</v>
      </c>
      <c r="L254" s="79" t="str">
        <f>IF(H254&gt;=1000000,MID(RIGHT(I254,10),1,1),"0")</f>
        <v>0</v>
      </c>
      <c r="M254" s="79" t="str">
        <f>IF(H254&gt;=100000,MID(RIGHT(I254,9),1,1),"0")</f>
        <v>0</v>
      </c>
      <c r="N254" s="79" t="str">
        <f>IF(H254&gt;=10000,MID(RIGHT(I254,8),1,1),"0")</f>
        <v>0</v>
      </c>
      <c r="O254" s="79" t="str">
        <f>IF(H254&gt;=1000,MID(RIGHT(I254,7),1,1),"0")</f>
        <v>0</v>
      </c>
      <c r="P254" s="79" t="str">
        <f>IF(H254&gt;=100,MID(RIGHT(I254,6),1,1),"0")</f>
        <v>0</v>
      </c>
      <c r="Q254" s="79" t="str">
        <f>IF(H254&gt;=10,MID(RIGHT(I254,5),1,1),"0")</f>
        <v>0</v>
      </c>
      <c r="R254" s="79" t="str">
        <f>IF(H254&gt;=0,MID(RIGHT(I254,4),1,1),"0")</f>
        <v>0</v>
      </c>
      <c r="S254" s="79" t="s">
        <v>12</v>
      </c>
      <c r="T254" s="79" t="str">
        <f>IF(INT(H254)&lt;&gt;H254,MID(RIGHT(I254,2),1,1),"0")</f>
        <v>0</v>
      </c>
      <c r="U254" s="79" t="str">
        <f>IF(INT(H254*10)&lt;&gt;H254*10,RIGHT(I254,1),"0")</f>
        <v>0</v>
      </c>
      <c r="V254" s="75"/>
      <c r="W254" s="59" t="str">
        <f>IF(OR(VALUE(J254)=0,VALUE(J254)&gt;5),"",CONCATENATE(IF(VALUE(J254)=1,"",IF(VALUE(J254)=2,"deux ",IF(VALUE(J254)=3,"trois ",IF(VALUE(J254)=4,"quatre ",IF(VALUE(J254)=5,"cinq "))))),"cent"))</f>
        <v/>
      </c>
      <c r="X254" s="59" t="str">
        <f>IF(OR(J254="",VALUE(J254)&lt;6),"",CONCATENATE(IF(VALUE(J254)=6,"six ",IF(VALUE(J254)=7,"sept ",IF(VALUE(J254)=8,"huit ",IF(VALUE(J254)=9,"neuf ")))),"cent"))</f>
        <v/>
      </c>
      <c r="Y254" s="59" t="str">
        <f>CONCATENATE(W254,X254)</f>
        <v/>
      </c>
      <c r="Z254" s="75"/>
      <c r="AA254" s="59" t="str">
        <f>IF(OR(K254="",VALUE(K254)=0,VALUE(K254)&gt;5,AND(VALUE(AE254)&gt;10,VALUE(AE254)&lt;17)),"",IF(OR(VALUE(AE254)=10,AND(VALUE(AE254)&gt;16,VALUE(AE254)&lt;20)),"dix",IF(VALUE(K254)=2,"vingt",IF(VALUE(K254)=3,"trente",IF(VALUE(K254)=4,"quarante",IF(VALUE(K254)=5,"cinquante"))))))</f>
        <v/>
      </c>
      <c r="AB254" s="59" t="str">
        <f>IF(OR(K254="",VALUE(K254)&lt;6),"",IF(AND(VALUE(K254)=7,OR(VALUE(L254)=0,AE254&gt;76)),"soixante dix",IF(OR(VALUE(K254)=6,VALUE(K254)=7),"soixante",IF(AND(VALUE(K254)=9,OR(VALUE(L254)=0,VALUE(AE254)&gt;96)),"quatre vingt dix",IF(OR(VALUE(K254)=8,VALUE(K254)=9),"quatre vingt")))))</f>
        <v/>
      </c>
      <c r="AC254" s="59" t="str">
        <f>CONCATENATE(" ",AA254,AB254,IF(OR(VALUE(L254)&lt;&gt;1,VALUE(K254)=0,VALUE(K254)=1,VALUE(K254)=8,VALUE(K254)=9),""," et"))</f>
        <v xml:space="preserve"> </v>
      </c>
      <c r="AD254" s="75"/>
      <c r="AE254" s="59">
        <f>VALUE(CONCATENATE(K254,L254))</f>
        <v>0</v>
      </c>
      <c r="AF254" s="59" t="str">
        <f>IF(OR(VALUE(L254)=0,AE254="",VALUE(L254)&gt;5,AND(VALUE(AE254)&gt;5,VALUE(AE254)&lt;16),AND(VALUE(AE254)&gt;65,VALUE(AE254)&lt;76),AND(VALUE(AE254)&gt;85,VALUE(AE254)&lt;96)),"",CONCATENATE(IF(VALUE(L254)=1,"un",IF(VALUE(L254)=2,"deux",IF(VALUE(L254)=3,"trois",IF(VALUE(L254)=4,"quatre",IF(VALUE(L254)=5,"cinq")))))," million"))</f>
        <v/>
      </c>
      <c r="AG254" s="59" t="str">
        <f>IF(OR(AE254="",VALUE(L254)&lt;6,AND(VALUE(AE254)&gt;10,VALUE(AE254)&lt;17),AE254=76,AE254=96),"",CONCATENATE(IF(VALUE(L254)=6,"six",IF(VALUE(L254)=7,"sept",IF(VALUE(L254)=8,"huit",IF(VALUE(L254)=9,"neuf",IF(VALUE(AE254)=10,"dix")))))," million"))</f>
        <v/>
      </c>
      <c r="AH254" s="59" t="str">
        <f>IF(OR(AE254="",VALUE(AE254)&lt;11,AND(VALUE(AE254)&gt;15,VALUE(AE254)&lt;71),AND(VALUE(AE254)&gt;75,VALUE(AE254)&lt;91),VALUE(AE254)&gt;95),"",CONCATENATE(IF(OR(VALUE(AE254)=91,VALUE(AE254)=71,VALUE(AE254)=11),"onze",IF(OR(VALUE(AE254)=92,VALUE(AE254)=72,VALUE(AE254)=12),"douze",IF(OR(VALUE(AE254)=93,VALUE(AE254)=73,VALUE(AE254)=13),"treize",IF(OR(AE254=94,AE254=74,AE254=14),"quatorze",IF(OR(AE254=95,AE254=75,AE254=15),"quinze")))))," million"))</f>
        <v/>
      </c>
      <c r="AI254" s="59" t="str">
        <f>IF(OR(AE254=16,AE254=76,AE254=96),"seize million","")</f>
        <v/>
      </c>
      <c r="AJ254" s="59" t="str">
        <f>CONCATENATE(" ",AF254,AG254,AH254,AI254,IF(VALUE(CONCATENATE(J254,K254,L254))=0,"",IF(VALUE(L254)=0,"million","")),IF(AND(VALUE(CONCATENATE(J254,K254,L254))&gt;1,VALUE(CONCATENATE(M254,N254,O254,P254,Q254,R254))=0),"s",""))</f>
        <v xml:space="preserve"> </v>
      </c>
      <c r="AK254" s="75"/>
      <c r="AL254" s="59" t="str">
        <f>IF(OR(VALUE(M254)=0,VALUE(M254)&gt;5),"",CONCATENATE(IF(VALUE(M254)=1,"",IF(VALUE(M254)=2,"deux ",IF(VALUE(M254)=3,"trois ",IF(VALUE(M254)=4,"quatre ",IF(VALUE(M254)=5,"cinq "))))),"cent"))</f>
        <v/>
      </c>
      <c r="AM254" s="59" t="str">
        <f>IF(OR(M254="",VALUE(M254)&lt;6),"",CONCATENATE(IF(VALUE(M254)=6,"six ",IF(VALUE(M254)=7,"sept ",IF(VALUE(M254)=8,"huit ",IF(VALUE(M254)=9,"neuf ")))),"cent"))</f>
        <v/>
      </c>
      <c r="AN254" s="59" t="str">
        <f>CONCATENATE(" ",AL254,AM254)</f>
        <v xml:space="preserve"> </v>
      </c>
      <c r="AO254" s="75"/>
      <c r="AP254" s="59" t="str">
        <f>IF(OR(N254="",VALUE(N254)=0,VALUE(N254)&gt;5,AND(VALUE(AT254)&gt;10,VALUE(AT254)&lt;17)),"",IF(OR(VALUE(AT254)=10,AND(VALUE(AT254)&gt;16,VALUE(AT254)&lt;20)),"dix",IF(VALUE(N254)=2,"vingt",IF(VALUE(N254)=3,"trente",IF(VALUE(N254)=4,"quarante",IF(VALUE(N254)=5,"cinquante"))))))</f>
        <v/>
      </c>
      <c r="AQ254" s="59" t="str">
        <f>IF(OR(N254="",VALUE(N254)&lt;6),"",IF(AND(VALUE(N254)=7,OR(VALUE(O254)=0,AT254&gt;76)),"soixante dix",IF(OR(VALUE(N254)=6,VALUE(N254)=7),"soixante",IF(AND(VALUE(N254)=9,OR(VALUE(O254)=0,VALUE(AT254)&gt;96)),"quatre vingt dix",IF(OR(VALUE(N254)=8,VALUE(N254)=9),"quatre vingt")))))</f>
        <v/>
      </c>
      <c r="AR254" s="59" t="str">
        <f>CONCATENATE(" ",AP254,AQ254,IF(OR(VALUE(O254)&lt;&gt;1,VALUE(N254)=0,VALUE(N254)=1,VALUE(N254)=8,VALUE(N254)=9),""," et"))</f>
        <v xml:space="preserve"> </v>
      </c>
      <c r="AS254" s="75"/>
      <c r="AT254" s="59">
        <f>VALUE(CONCATENATE(N254,O254))</f>
        <v>0</v>
      </c>
      <c r="AU254" s="59" t="str">
        <f>IF(OR(VALUE(O254)=0,AT254="",VALUE(O254)&gt;5,AND(VALUE(AT254)&gt;5,VALUE(AT254)&lt;16),AND(VALUE(AT254)&gt;65,VALUE(AT254)&lt;76),AND(VALUE(AT254)&gt;85,VALUE(AT254)&lt;96)),"",CONCATENATE(IF(VALUE(O254)=1,"un",IF(VALUE(O254)=2,"deux",IF(VALUE(O254)=3,"trois",IF(VALUE(O254)=4,"quatre",IF(VALUE(O254)=5,"cinq")))))," mille"))</f>
        <v/>
      </c>
      <c r="AV254" s="59" t="str">
        <f>IF(OR(AT254="",VALUE(O254)&lt;6,AND(VALUE(AT254)&gt;10,VALUE(AT254)&lt;17),AT254=76,AT254=96),"",CONCATENATE(IF(VALUE(O254)=6,"six",IF(VALUE(O254)=7,"sept",IF(VALUE(O254)=8,"huit",IF(VALUE(O254)=9,"neuf",IF(VALUE(AT254)=10,"dix")))))," mille"))</f>
        <v/>
      </c>
      <c r="AW254" s="59" t="str">
        <f>IF(OR(AT254="",VALUE(AT254)&lt;11,AND(VALUE(AT254)&gt;15,VALUE(AT254)&lt;71),AND(VALUE(AT254)&gt;75,VALUE(AT254)&lt;91),VALUE(AT254)&gt;95),"",CONCATENATE(IF(OR(VALUE(AT254)=91,VALUE(AT254)=71,VALUE(AT254)=11),"onze",IF(OR(VALUE(AT254)=92,VALUE(AT254)=72,VALUE(AT254)=12),"douze",IF(OR(VALUE(AT254)=93,VALUE(AT254)=73,VALUE(AT254)=13),"treize",IF(OR(AT254=94,AT254=74,AT254=14),"quatorze",IF(OR(AT254=95,AT254=75,AT254=15),"quinze")))))," mille"))</f>
        <v/>
      </c>
      <c r="AX254" s="59" t="str">
        <f>IF(OR(AT254=16,AT254=76,AT254=96),"seize mille","")</f>
        <v/>
      </c>
      <c r="AY254" s="59" t="str">
        <f>IF(AND(AU254="un mille",H254&lt;10000)," mille",CONCATENATE(" ",AU254,AV254,AW254,AX254,IF(VALUE(CONCATENATE(M254,N254,O254))=0,"",IF(VALUE(O254)=0," mille","")),IF(AND(VALUE(CONCATENATE(M254,N254,O254))&gt;1,VALUE(CONCATENATE(P254,Q254,R254))=0),"s","")))</f>
        <v xml:space="preserve"> </v>
      </c>
      <c r="AZ254" s="75"/>
      <c r="BA254" s="59" t="str">
        <f>IF(OR(VALUE(P254)=0,VALUE(P254)&gt;5),"",CONCATENATE(IF(VALUE(P254)=1,"",IF(VALUE(P254)=2,"deux ",IF(VALUE(P254)=3,"trois ",IF(VALUE(P254)=4,"quatre ",IF(VALUE(P254)=5,"cinq "))))),"cent"))</f>
        <v/>
      </c>
      <c r="BB254" s="59" t="str">
        <f>IF(OR(P254="",VALUE(P254)&lt;6),"",CONCATENATE(IF(VALUE(P254)=6,"six ",IF(VALUE(P254)=7,"sept ",IF(VALUE(P254)=8,"huit ",IF(VALUE(P254)=9,"neuf ")))),"cent"))</f>
        <v/>
      </c>
      <c r="BC254" s="59" t="str">
        <f>CONCATENATE(" ",BA254,BB254)</f>
        <v xml:space="preserve"> </v>
      </c>
      <c r="BD254" s="75"/>
      <c r="BE254" s="59" t="str">
        <f>IF(OR(Q254="",VALUE(Q254)=0,VALUE(Q254)&gt;5,AND(VALUE(BI254)&gt;10,VALUE(BI254)&lt;17)),"",IF(OR(VALUE(BI254)=10,AND(VALUE(BI254)&gt;16,VALUE(BI254)&lt;20)),"dix",IF(VALUE(Q254)=2,"vingt",IF(VALUE(Q254)=3,"trente",IF(VALUE(Q254)=4,"quarante",IF(VALUE(Q254)=5,"cinquante"))))))</f>
        <v/>
      </c>
      <c r="BF254" s="59" t="str">
        <f>IF(OR(Q254="",VALUE(Q254)&lt;6),"",IF(AND(VALUE(Q254)=7,OR(VALUE(R254)=0,BI254&gt;76)),"soixante dix",IF(OR(VALUE(Q254)=6,VALUE(Q254)=7),"soixante",IF(AND(VALUE(Q254)=9,OR(VALUE(R254)=0,VALUE(BI254)&gt;96)),"quatre vingt dix",IF(OR(VALUE(Q254)=8,VALUE(Q254)=9),"quatre vingt")))))</f>
        <v/>
      </c>
      <c r="BG254" s="59" t="str">
        <f>CONCATENATE(" ",BE254,BF254,IF(OR(VALUE(R254)&lt;&gt;1,VALUE(Q254)=0,VALUE(Q254)=1,VALUE(Q254)=8,VALUE(Q254)=9),""," et"))</f>
        <v xml:space="preserve"> </v>
      </c>
      <c r="BH254" s="75"/>
      <c r="BI254" s="59">
        <f>VALUE(CONCATENATE(Q254,R254))</f>
        <v>0</v>
      </c>
      <c r="BJ254" s="59" t="str">
        <f>IF(OR(VALUE(R254)=0,BI254="",VALUE(R254)&gt;5,AND(VALUE(BI254)&gt;5,VALUE(BI254)&lt;16),AND(VALUE(BI254)&gt;65,VALUE(BI254)&lt;76),AND(VALUE(BI254)&gt;85,VALUE(BI254)&lt;96)),"",CONCATENATE(IF(VALUE(R254)=1,"un",IF(VALUE(R254)=2,"deux",IF(VALUE(R254)=3,"trois",IF(VALUE(R254)=4,"quatre",IF(VALUE(R254)=5,"cinq")))))," euro"))</f>
        <v/>
      </c>
      <c r="BK254" s="59" t="str">
        <f>IF(OR(BI254="",VALUE(R254)&lt;6,AND(VALUE(BI254)&gt;10,VALUE(BI254)&lt;17),BI254=76,BI254=96),"",CONCATENATE(IF(VALUE(R254)=6,"six",IF(VALUE(R254)=7,"sept",IF(VALUE(R254)=8,"huit",IF(VALUE(R254)=9,"neuf",IF(VALUE(BI254)=10,"dix")))))," euro"))</f>
        <v/>
      </c>
      <c r="BL254" s="59" t="str">
        <f>IF(OR(BI254="",VALUE(BI254)&lt;11,AND(VALUE(BI254)&gt;15,VALUE(BI254)&lt;71),AND(VALUE(BI254)&gt;75,VALUE(BI254)&lt;91),VALUE(BI254)&gt;95),"",CONCATENATE(IF(OR(VALUE(BI254)=91,VALUE(BI254)=71,VALUE(BI254)=11),"onze",IF(OR(VALUE(BI254)=92,VALUE(BI254)=72,VALUE(BI254)=12),"douze",IF(OR(VALUE(BI254)=93,VALUE(BI254)=73,VALUE(BI254)=13),"treize",IF(OR(BI254=94,BI254=74,BI254=14),"quatorze",IF(OR(BI254=95,BI254=75,BI254=15),"quinze")))))," euro"))</f>
        <v/>
      </c>
      <c r="BM254" s="59" t="str">
        <f>IF(OR(BI254=16,BI254=76,BI254=96),"seize euro","")</f>
        <v/>
      </c>
      <c r="BN254" s="59" t="str">
        <f>IF(VALUE(CONCATENATE(J254,K254,L254,M254,N254,O254,P254,Q254,R254))=0,"zero euro",CONCATENATE(" ",BJ254,BK254,BL254,BM254,IF(VALUE(CONCATENATE(M254,N254,O254,P254,Q254,R254))=0," d'",""),IF(OR(VALUE(R254)=0,VALUE(CONCATENATE(P254,Q254,R254))=0)," euro",""),IF(VALUE(CONCATENATE(J254,K254,L254,M254,N254,O254,P254,Q254,R254))&gt;1,"s","")))</f>
        <v>zero euro</v>
      </c>
      <c r="BO254" s="75"/>
      <c r="BP254" s="59" t="str">
        <f>IF(VALUE(CONCATENATE(T254,U254))=0,""," virgule")</f>
        <v/>
      </c>
      <c r="BQ254" s="75"/>
      <c r="BR254" s="59" t="str">
        <f>IF(OR(T254="",VALUE(T254)=0,VALUE(T254)&gt;5,AND(VALUE(BV254)&gt;10,VALUE(BV254)&lt;17)),"",IF(OR(VALUE(BV254)=10,AND(VALUE(BV254)&gt;16,VALUE(BV254)&lt;20)),"dix",IF(VALUE(T254)=2,"vingt",IF(VALUE(T254)=3,"trente",IF(VALUE(T254)=4,"quarante",IF(VALUE(T254)=5,"cinquante"))))))</f>
        <v/>
      </c>
      <c r="BS254" s="59" t="str">
        <f>IF(OR(T254="",VALUE(T254)&lt;6),"",IF(AND(VALUE(T254)=7,OR(VALUE(U254)=0,BV254&gt;76)),"soixante dix",IF(OR(VALUE(T254)=6,VALUE(T254)=7),"soixante",IF(AND(VALUE(T254)=9,OR(VALUE(U254)=0,VALUE(BV254)&gt;96)),"quatre vingt dix",IF(OR(VALUE(T254)=8,VALUE(T254)=9),"quatre vingt")))))</f>
        <v/>
      </c>
      <c r="BT254" s="59" t="str">
        <f>CONCATENATE(" ",BR254,BS254,IF(OR(VALUE(U254)&lt;&gt;1,VALUE(T254)=0,VALUE(T254)=1,VALUE(T254)=8,VALUE(T254)=9),""," et"))</f>
        <v xml:space="preserve"> </v>
      </c>
      <c r="BU254" s="75"/>
      <c r="BV254" s="59">
        <f>VALUE(CONCATENATE(T254,U254))</f>
        <v>0</v>
      </c>
      <c r="BW254" s="59" t="str">
        <f>IF(OR(VALUE(U254)=0,BV254="",VALUE(U254)&gt;5,AND(VALUE(BV254)&gt;5,VALUE(BV254)&lt;16),AND(VALUE(BV254)&gt;65,VALUE(BV254)&lt;76),AND(VALUE(BV254)&gt;85,VALUE(BV254)&lt;96)),"",CONCATENATE(IF(VALUE(U254)=1,"un",IF(VALUE(U254)=2,"deux",IF(VALUE(U254)=3,"trois",IF(VALUE(U254)=4,"quatre",IF(VALUE(U254)=5,"cinq")))))," centime"))</f>
        <v/>
      </c>
      <c r="BX254" s="59" t="str">
        <f>IF(OR(BV254="",VALUE(U254)&lt;6,AND(VALUE(BV254)&gt;10,VALUE(BV254)&lt;17),BV254=76,BV254=96),"",CONCATENATE(IF(VALUE(U254)=6,"six",IF(VALUE(U254)=7,"sept",IF(VALUE(U254)=8,"huit",IF(VALUE(U254)=9,"neuf",IF(VALUE(BV254)=10,"dix")))))," centime"))</f>
        <v/>
      </c>
      <c r="BY254" s="59" t="str">
        <f>IF(OR(BV254="",VALUE(BV254)&lt;11,AND(VALUE(BV254)&gt;15,VALUE(BV254)&lt;71),AND(VALUE(BV254)&gt;75,VALUE(BV254)&lt;91),VALUE(BV254)&gt;95),"",CONCATENATE(IF(OR(VALUE(BV254)=91,VALUE(BV254)=71,VALUE(BV254)=11),"onze",IF(OR(VALUE(BV254)=92,VALUE(BV254)=72,VALUE(BV254)=12),"douze",IF(OR(VALUE(BV254)=93,VALUE(BV254)=73,VALUE(BV254)=13),"treize",IF(OR(BV254=94,BV254=74,BV254=14),"quatorze",IF(OR(BV254=95,BV254=75,BV254=15),"quinze")))))," centime"))</f>
        <v/>
      </c>
      <c r="BZ254" s="59" t="str">
        <f>IF(OR(BV254=16,BV254=76,BV254=96),"seize centime","")</f>
        <v/>
      </c>
      <c r="CA254" s="59" t="str">
        <f>CONCATENATE(" ",BW254,BX254,BY254,BZ254,IF(AND(VALUE(RIGHT(I254,2))&lt;&gt;0,VALUE(RIGHT(I254,1))=0),"centime",""),IF(VALUE(CONCATENATE(T254,U254))&gt;1,"s",""))</f>
        <v xml:space="preserve"> </v>
      </c>
      <c r="CB254" s="75"/>
      <c r="CC254" s="19" t="str">
        <f>CONCATENATE(Y254,AC254,AJ254,AN254,AR254,AY254,BC254,BG254,BN254,BP254,BT254,CA254)</f>
        <v xml:space="preserve">       zero euro  </v>
      </c>
      <c r="CD254" s="47" t="e">
        <f>#REF!*H254</f>
        <v>#REF!</v>
      </c>
    </row>
    <row r="255" spans="1:82" ht="15" customHeight="1" x14ac:dyDescent="0.2">
      <c r="A255" s="23" t="s">
        <v>337</v>
      </c>
      <c r="B255" s="56">
        <v>2</v>
      </c>
      <c r="C255" s="56">
        <v>6</v>
      </c>
      <c r="D255" s="56">
        <v>4</v>
      </c>
      <c r="E255" s="57" t="str">
        <f>IF(G255="","",MAX(E$9:E254)+1)</f>
        <v/>
      </c>
      <c r="F255" s="46" t="s">
        <v>103</v>
      </c>
      <c r="G255" s="59"/>
      <c r="H255" s="38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59"/>
      <c r="CD255" s="59"/>
    </row>
    <row r="256" spans="1:82" ht="33.75" x14ac:dyDescent="0.2">
      <c r="A256" s="23" t="s">
        <v>337</v>
      </c>
      <c r="B256" s="60">
        <v>2</v>
      </c>
      <c r="C256" s="60">
        <v>6</v>
      </c>
      <c r="D256" s="60">
        <v>4</v>
      </c>
      <c r="E256" s="49">
        <f>IF(G256="","",MAX(E$9:E255)+1)</f>
        <v>193</v>
      </c>
      <c r="F256" s="81" t="s">
        <v>416</v>
      </c>
      <c r="G256" s="62" t="s">
        <v>28</v>
      </c>
      <c r="H256" s="43">
        <v>0</v>
      </c>
      <c r="I256" s="44" t="str">
        <f t="shared" ref="I256:I258" si="1381">IF(H256=INT(H256),CONCATENATE(" ",H256,",00"),IF(INT(H256*10)=H256*10,CONCATENATE(" ",H256,"0"),CONCATENATE(" ",H256)))</f>
        <v xml:space="preserve"> 0,00</v>
      </c>
      <c r="J256" s="44" t="str">
        <f t="shared" ref="J256:J258" si="1382">IF(H256&gt;=100000000,MID(RIGHT(I256,12),1,1),"0")</f>
        <v>0</v>
      </c>
      <c r="K256" s="44" t="str">
        <f t="shared" ref="K256:K258" si="1383">IF(H256&gt;=10000000,MID(RIGHT(I256,11),1,1),"0")</f>
        <v>0</v>
      </c>
      <c r="L256" s="44" t="str">
        <f t="shared" ref="L256:L258" si="1384">IF(H256&gt;=1000000,MID(RIGHT(I256,10),1,1),"0")</f>
        <v>0</v>
      </c>
      <c r="M256" s="44" t="str">
        <f t="shared" ref="M256:M258" si="1385">IF(H256&gt;=100000,MID(RIGHT(I256,9),1,1),"0")</f>
        <v>0</v>
      </c>
      <c r="N256" s="44" t="str">
        <f t="shared" ref="N256:N258" si="1386">IF(H256&gt;=10000,MID(RIGHT(I256,8),1,1),"0")</f>
        <v>0</v>
      </c>
      <c r="O256" s="44" t="str">
        <f t="shared" ref="O256:O258" si="1387">IF(H256&gt;=1000,MID(RIGHT(I256,7),1,1),"0")</f>
        <v>0</v>
      </c>
      <c r="P256" s="44" t="str">
        <f t="shared" ref="P256:P258" si="1388">IF(H256&gt;=100,MID(RIGHT(I256,6),1,1),"0")</f>
        <v>0</v>
      </c>
      <c r="Q256" s="44" t="str">
        <f t="shared" ref="Q256:Q258" si="1389">IF(H256&gt;=10,MID(RIGHT(I256,5),1,1),"0")</f>
        <v>0</v>
      </c>
      <c r="R256" s="44" t="str">
        <f t="shared" ref="R256:R258" si="1390">IF(H256&gt;=0,MID(RIGHT(I256,4),1,1),"0")</f>
        <v>0</v>
      </c>
      <c r="S256" s="44" t="s">
        <v>12</v>
      </c>
      <c r="T256" s="44" t="str">
        <f t="shared" ref="T256:T258" si="1391">IF(INT(H256)&lt;&gt;H256,MID(RIGHT(I256,2),1,1),"0")</f>
        <v>0</v>
      </c>
      <c r="U256" s="44" t="str">
        <f t="shared" ref="U256:U258" si="1392">IF(INT(H256*10)&lt;&gt;H256*10,RIGHT(I256,1),"0")</f>
        <v>0</v>
      </c>
      <c r="V256" s="45"/>
      <c r="W256" s="46" t="str">
        <f t="shared" ref="W256:W258" si="1393">IF(OR(VALUE(J256)=0,VALUE(J256)&gt;5),"",CONCATENATE(IF(VALUE(J256)=1,"",IF(VALUE(J256)=2,"deux ",IF(VALUE(J256)=3,"trois ",IF(VALUE(J256)=4,"quatre ",IF(VALUE(J256)=5,"cinq "))))),"cent"))</f>
        <v/>
      </c>
      <c r="X256" s="46" t="str">
        <f t="shared" ref="X256:X258" si="1394">IF(OR(J256="",VALUE(J256)&lt;6),"",CONCATENATE(IF(VALUE(J256)=6,"six ",IF(VALUE(J256)=7,"sept ",IF(VALUE(J256)=8,"huit ",IF(VALUE(J256)=9,"neuf ")))),"cent"))</f>
        <v/>
      </c>
      <c r="Y256" s="46" t="str">
        <f t="shared" ref="Y256:Y258" si="1395">CONCATENATE(W256,X256)</f>
        <v/>
      </c>
      <c r="Z256" s="45"/>
      <c r="AA256" s="46" t="str">
        <f t="shared" ref="AA256:AA258" si="1396">IF(OR(K256="",VALUE(K256)=0,VALUE(K256)&gt;5,AND(VALUE(AE256)&gt;10,VALUE(AE256)&lt;17)),"",IF(OR(VALUE(AE256)=10,AND(VALUE(AE256)&gt;16,VALUE(AE256)&lt;20)),"dix",IF(VALUE(K256)=2,"vingt",IF(VALUE(K256)=3,"trente",IF(VALUE(K256)=4,"quarante",IF(VALUE(K256)=5,"cinquante"))))))</f>
        <v/>
      </c>
      <c r="AB256" s="46" t="str">
        <f t="shared" ref="AB256:AB258" si="1397">IF(OR(K256="",VALUE(K256)&lt;6),"",IF(AND(VALUE(K256)=7,OR(VALUE(L256)=0,AE256&gt;76)),"soixante dix",IF(OR(VALUE(K256)=6,VALUE(K256)=7),"soixante",IF(AND(VALUE(K256)=9,OR(VALUE(L256)=0,VALUE(AE256)&gt;96)),"quatre vingt dix",IF(OR(VALUE(K256)=8,VALUE(K256)=9),"quatre vingt")))))</f>
        <v/>
      </c>
      <c r="AC256" s="46" t="str">
        <f t="shared" ref="AC256:AC258" si="1398">CONCATENATE(" ",AA256,AB256,IF(OR(VALUE(L256)&lt;&gt;1,VALUE(K256)=0,VALUE(K256)=1,VALUE(K256)=8,VALUE(K256)=9),""," et"))</f>
        <v xml:space="preserve"> </v>
      </c>
      <c r="AD256" s="45"/>
      <c r="AE256" s="46">
        <f t="shared" ref="AE256:AE258" si="1399">VALUE(CONCATENATE(K256,L256))</f>
        <v>0</v>
      </c>
      <c r="AF256" s="46" t="str">
        <f t="shared" ref="AF256:AF258" si="1400">IF(OR(VALUE(L256)=0,AE256="",VALUE(L256)&gt;5,AND(VALUE(AE256)&gt;5,VALUE(AE256)&lt;16),AND(VALUE(AE256)&gt;65,VALUE(AE256)&lt;76),AND(VALUE(AE256)&gt;85,VALUE(AE256)&lt;96)),"",CONCATENATE(IF(VALUE(L256)=1,"un",IF(VALUE(L256)=2,"deux",IF(VALUE(L256)=3,"trois",IF(VALUE(L256)=4,"quatre",IF(VALUE(L256)=5,"cinq")))))," million"))</f>
        <v/>
      </c>
      <c r="AG256" s="46" t="str">
        <f t="shared" ref="AG256:AG258" si="1401">IF(OR(AE256="",VALUE(L256)&lt;6,AND(VALUE(AE256)&gt;10,VALUE(AE256)&lt;17),AE256=76,AE256=96),"",CONCATENATE(IF(VALUE(L256)=6,"six",IF(VALUE(L256)=7,"sept",IF(VALUE(L256)=8,"huit",IF(VALUE(L256)=9,"neuf",IF(VALUE(AE256)=10,"dix")))))," million"))</f>
        <v/>
      </c>
      <c r="AH256" s="46" t="str">
        <f t="shared" ref="AH256:AH258" si="1402">IF(OR(AE256="",VALUE(AE256)&lt;11,AND(VALUE(AE256)&gt;15,VALUE(AE256)&lt;71),AND(VALUE(AE256)&gt;75,VALUE(AE256)&lt;91),VALUE(AE256)&gt;95),"",CONCATENATE(IF(OR(VALUE(AE256)=91,VALUE(AE256)=71,VALUE(AE256)=11),"onze",IF(OR(VALUE(AE256)=92,VALUE(AE256)=72,VALUE(AE256)=12),"douze",IF(OR(VALUE(AE256)=93,VALUE(AE256)=73,VALUE(AE256)=13),"treize",IF(OR(AE256=94,AE256=74,AE256=14),"quatorze",IF(OR(AE256=95,AE256=75,AE256=15),"quinze")))))," million"))</f>
        <v/>
      </c>
      <c r="AI256" s="46" t="str">
        <f t="shared" ref="AI256:AI258" si="1403">IF(OR(AE256=16,AE256=76,AE256=96),"seize million","")</f>
        <v/>
      </c>
      <c r="AJ256" s="46" t="str">
        <f t="shared" ref="AJ256:AJ258" si="1404">CONCATENATE(" ",AF256,AG256,AH256,AI256,IF(VALUE(CONCATENATE(J256,K256,L256))=0,"",IF(VALUE(L256)=0,"million","")),IF(AND(VALUE(CONCATENATE(J256,K256,L256))&gt;1,VALUE(CONCATENATE(M256,N256,O256,P256,Q256,R256))=0),"s",""))</f>
        <v xml:space="preserve"> </v>
      </c>
      <c r="AK256" s="45"/>
      <c r="AL256" s="46" t="str">
        <f t="shared" ref="AL256:AL258" si="1405">IF(OR(VALUE(M256)=0,VALUE(M256)&gt;5),"",CONCATENATE(IF(VALUE(M256)=1,"",IF(VALUE(M256)=2,"deux ",IF(VALUE(M256)=3,"trois ",IF(VALUE(M256)=4,"quatre ",IF(VALUE(M256)=5,"cinq "))))),"cent"))</f>
        <v/>
      </c>
      <c r="AM256" s="46" t="str">
        <f t="shared" ref="AM256:AM258" si="1406">IF(OR(M256="",VALUE(M256)&lt;6),"",CONCATENATE(IF(VALUE(M256)=6,"six ",IF(VALUE(M256)=7,"sept ",IF(VALUE(M256)=8,"huit ",IF(VALUE(M256)=9,"neuf ")))),"cent"))</f>
        <v/>
      </c>
      <c r="AN256" s="46" t="str">
        <f t="shared" ref="AN256:AN258" si="1407">CONCATENATE(" ",AL256,AM256)</f>
        <v xml:space="preserve"> </v>
      </c>
      <c r="AO256" s="45"/>
      <c r="AP256" s="46" t="str">
        <f t="shared" ref="AP256:AP258" si="1408">IF(OR(N256="",VALUE(N256)=0,VALUE(N256)&gt;5,AND(VALUE(AT256)&gt;10,VALUE(AT256)&lt;17)),"",IF(OR(VALUE(AT256)=10,AND(VALUE(AT256)&gt;16,VALUE(AT256)&lt;20)),"dix",IF(VALUE(N256)=2,"vingt",IF(VALUE(N256)=3,"trente",IF(VALUE(N256)=4,"quarante",IF(VALUE(N256)=5,"cinquante"))))))</f>
        <v/>
      </c>
      <c r="AQ256" s="46" t="str">
        <f t="shared" ref="AQ256:AQ258" si="1409">IF(OR(N256="",VALUE(N256)&lt;6),"",IF(AND(VALUE(N256)=7,OR(VALUE(O256)=0,AT256&gt;76)),"soixante dix",IF(OR(VALUE(N256)=6,VALUE(N256)=7),"soixante",IF(AND(VALUE(N256)=9,OR(VALUE(O256)=0,VALUE(AT256)&gt;96)),"quatre vingt dix",IF(OR(VALUE(N256)=8,VALUE(N256)=9),"quatre vingt")))))</f>
        <v/>
      </c>
      <c r="AR256" s="46" t="str">
        <f t="shared" ref="AR256:AR258" si="1410">CONCATENATE(" ",AP256,AQ256,IF(OR(VALUE(O256)&lt;&gt;1,VALUE(N256)=0,VALUE(N256)=1,VALUE(N256)=8,VALUE(N256)=9),""," et"))</f>
        <v xml:space="preserve"> </v>
      </c>
      <c r="AS256" s="45"/>
      <c r="AT256" s="46">
        <f t="shared" ref="AT256:AT258" si="1411">VALUE(CONCATENATE(N256,O256))</f>
        <v>0</v>
      </c>
      <c r="AU256" s="46" t="str">
        <f t="shared" ref="AU256:AU258" si="1412">IF(OR(VALUE(O256)=0,AT256="",VALUE(O256)&gt;5,AND(VALUE(AT256)&gt;5,VALUE(AT256)&lt;16),AND(VALUE(AT256)&gt;65,VALUE(AT256)&lt;76),AND(VALUE(AT256)&gt;85,VALUE(AT256)&lt;96)),"",CONCATENATE(IF(VALUE(O256)=1,"un",IF(VALUE(O256)=2,"deux",IF(VALUE(O256)=3,"trois",IF(VALUE(O256)=4,"quatre",IF(VALUE(O256)=5,"cinq")))))," mille"))</f>
        <v/>
      </c>
      <c r="AV256" s="46" t="str">
        <f t="shared" ref="AV256:AV258" si="1413">IF(OR(AT256="",VALUE(O256)&lt;6,AND(VALUE(AT256)&gt;10,VALUE(AT256)&lt;17),AT256=76,AT256=96),"",CONCATENATE(IF(VALUE(O256)=6,"six",IF(VALUE(O256)=7,"sept",IF(VALUE(O256)=8,"huit",IF(VALUE(O256)=9,"neuf",IF(VALUE(AT256)=10,"dix")))))," mille"))</f>
        <v/>
      </c>
      <c r="AW256" s="46" t="str">
        <f t="shared" ref="AW256:AW258" si="1414">IF(OR(AT256="",VALUE(AT256)&lt;11,AND(VALUE(AT256)&gt;15,VALUE(AT256)&lt;71),AND(VALUE(AT256)&gt;75,VALUE(AT256)&lt;91),VALUE(AT256)&gt;95),"",CONCATENATE(IF(OR(VALUE(AT256)=91,VALUE(AT256)=71,VALUE(AT256)=11),"onze",IF(OR(VALUE(AT256)=92,VALUE(AT256)=72,VALUE(AT256)=12),"douze",IF(OR(VALUE(AT256)=93,VALUE(AT256)=73,VALUE(AT256)=13),"treize",IF(OR(AT256=94,AT256=74,AT256=14),"quatorze",IF(OR(AT256=95,AT256=75,AT256=15),"quinze")))))," mille"))</f>
        <v/>
      </c>
      <c r="AX256" s="46" t="str">
        <f t="shared" ref="AX256:AX258" si="1415">IF(OR(AT256=16,AT256=76,AT256=96),"seize mille","")</f>
        <v/>
      </c>
      <c r="AY256" s="46" t="str">
        <f t="shared" ref="AY256:AY258" si="1416">IF(AND(AU256="un mille",H256&lt;10000)," mille",CONCATENATE(" ",AU256,AV256,AW256,AX256,IF(VALUE(CONCATENATE(M256,N256,O256))=0,"",IF(VALUE(O256)=0," mille","")),IF(AND(VALUE(CONCATENATE(M256,N256,O256))&gt;1,VALUE(CONCATENATE(P256,Q256,R256))=0),"s","")))</f>
        <v xml:space="preserve"> </v>
      </c>
      <c r="AZ256" s="45"/>
      <c r="BA256" s="46" t="str">
        <f t="shared" ref="BA256:BA258" si="1417">IF(OR(VALUE(P256)=0,VALUE(P256)&gt;5),"",CONCATENATE(IF(VALUE(P256)=1,"",IF(VALUE(P256)=2,"deux ",IF(VALUE(P256)=3,"trois ",IF(VALUE(P256)=4,"quatre ",IF(VALUE(P256)=5,"cinq "))))),"cent"))</f>
        <v/>
      </c>
      <c r="BB256" s="46" t="str">
        <f t="shared" ref="BB256:BB258" si="1418">IF(OR(P256="",VALUE(P256)&lt;6),"",CONCATENATE(IF(VALUE(P256)=6,"six ",IF(VALUE(P256)=7,"sept ",IF(VALUE(P256)=8,"huit ",IF(VALUE(P256)=9,"neuf ")))),"cent"))</f>
        <v/>
      </c>
      <c r="BC256" s="46" t="str">
        <f t="shared" ref="BC256:BC258" si="1419">CONCATENATE(" ",BA256,BB256)</f>
        <v xml:space="preserve"> </v>
      </c>
      <c r="BD256" s="45"/>
      <c r="BE256" s="46" t="str">
        <f t="shared" ref="BE256:BE258" si="1420">IF(OR(Q256="",VALUE(Q256)=0,VALUE(Q256)&gt;5,AND(VALUE(BI256)&gt;10,VALUE(BI256)&lt;17)),"",IF(OR(VALUE(BI256)=10,AND(VALUE(BI256)&gt;16,VALUE(BI256)&lt;20)),"dix",IF(VALUE(Q256)=2,"vingt",IF(VALUE(Q256)=3,"trente",IF(VALUE(Q256)=4,"quarante",IF(VALUE(Q256)=5,"cinquante"))))))</f>
        <v/>
      </c>
      <c r="BF256" s="46" t="str">
        <f t="shared" ref="BF256:BF258" si="1421">IF(OR(Q256="",VALUE(Q256)&lt;6),"",IF(AND(VALUE(Q256)=7,OR(VALUE(R256)=0,BI256&gt;76)),"soixante dix",IF(OR(VALUE(Q256)=6,VALUE(Q256)=7),"soixante",IF(AND(VALUE(Q256)=9,OR(VALUE(R256)=0,VALUE(BI256)&gt;96)),"quatre vingt dix",IF(OR(VALUE(Q256)=8,VALUE(Q256)=9),"quatre vingt")))))</f>
        <v/>
      </c>
      <c r="BG256" s="46" t="str">
        <f t="shared" ref="BG256:BG258" si="1422">CONCATENATE(" ",BE256,BF256,IF(OR(VALUE(R256)&lt;&gt;1,VALUE(Q256)=0,VALUE(Q256)=1,VALUE(Q256)=8,VALUE(Q256)=9),""," et"))</f>
        <v xml:space="preserve"> </v>
      </c>
      <c r="BH256" s="45"/>
      <c r="BI256" s="46">
        <f t="shared" ref="BI256:BI258" si="1423">VALUE(CONCATENATE(Q256,R256))</f>
        <v>0</v>
      </c>
      <c r="BJ256" s="46" t="str">
        <f t="shared" ref="BJ256:BJ258" si="1424">IF(OR(VALUE(R256)=0,BI256="",VALUE(R256)&gt;5,AND(VALUE(BI256)&gt;5,VALUE(BI256)&lt;16),AND(VALUE(BI256)&gt;65,VALUE(BI256)&lt;76),AND(VALUE(BI256)&gt;85,VALUE(BI256)&lt;96)),"",CONCATENATE(IF(VALUE(R256)=1,"un",IF(VALUE(R256)=2,"deux",IF(VALUE(R256)=3,"trois",IF(VALUE(R256)=4,"quatre",IF(VALUE(R256)=5,"cinq")))))," euro"))</f>
        <v/>
      </c>
      <c r="BK256" s="46" t="str">
        <f t="shared" ref="BK256:BK258" si="1425">IF(OR(BI256="",VALUE(R256)&lt;6,AND(VALUE(BI256)&gt;10,VALUE(BI256)&lt;17),BI256=76,BI256=96),"",CONCATENATE(IF(VALUE(R256)=6,"six",IF(VALUE(R256)=7,"sept",IF(VALUE(R256)=8,"huit",IF(VALUE(R256)=9,"neuf",IF(VALUE(BI256)=10,"dix")))))," euro"))</f>
        <v/>
      </c>
      <c r="BL256" s="46" t="str">
        <f t="shared" ref="BL256:BL258" si="1426">IF(OR(BI256="",VALUE(BI256)&lt;11,AND(VALUE(BI256)&gt;15,VALUE(BI256)&lt;71),AND(VALUE(BI256)&gt;75,VALUE(BI256)&lt;91),VALUE(BI256)&gt;95),"",CONCATENATE(IF(OR(VALUE(BI256)=91,VALUE(BI256)=71,VALUE(BI256)=11),"onze",IF(OR(VALUE(BI256)=92,VALUE(BI256)=72,VALUE(BI256)=12),"douze",IF(OR(VALUE(BI256)=93,VALUE(BI256)=73,VALUE(BI256)=13),"treize",IF(OR(BI256=94,BI256=74,BI256=14),"quatorze",IF(OR(BI256=95,BI256=75,BI256=15),"quinze")))))," euro"))</f>
        <v/>
      </c>
      <c r="BM256" s="46" t="str">
        <f t="shared" ref="BM256:BM258" si="1427">IF(OR(BI256=16,BI256=76,BI256=96),"seize euro","")</f>
        <v/>
      </c>
      <c r="BN256" s="46" t="str">
        <f t="shared" ref="BN256:BN258" si="1428">IF(VALUE(CONCATENATE(J256,K256,L256,M256,N256,O256,P256,Q256,R256))=0,"zero euro",CONCATENATE(" ",BJ256,BK256,BL256,BM256,IF(VALUE(CONCATENATE(M256,N256,O256,P256,Q256,R256))=0," d'",""),IF(OR(VALUE(R256)=0,VALUE(CONCATENATE(P256,Q256,R256))=0)," euro",""),IF(VALUE(CONCATENATE(J256,K256,L256,M256,N256,O256,P256,Q256,R256))&gt;1,"s","")))</f>
        <v>zero euro</v>
      </c>
      <c r="BO256" s="45"/>
      <c r="BP256" s="46" t="str">
        <f t="shared" ref="BP256:BP258" si="1429">IF(VALUE(CONCATENATE(T256,U256))=0,""," virgule")</f>
        <v/>
      </c>
      <c r="BQ256" s="45"/>
      <c r="BR256" s="46" t="str">
        <f t="shared" ref="BR256:BR258" si="1430">IF(OR(T256="",VALUE(T256)=0,VALUE(T256)&gt;5,AND(VALUE(BV256)&gt;10,VALUE(BV256)&lt;17)),"",IF(OR(VALUE(BV256)=10,AND(VALUE(BV256)&gt;16,VALUE(BV256)&lt;20)),"dix",IF(VALUE(T256)=2,"vingt",IF(VALUE(T256)=3,"trente",IF(VALUE(T256)=4,"quarante",IF(VALUE(T256)=5,"cinquante"))))))</f>
        <v/>
      </c>
      <c r="BS256" s="46" t="str">
        <f t="shared" ref="BS256:BS258" si="1431">IF(OR(T256="",VALUE(T256)&lt;6),"",IF(AND(VALUE(T256)=7,OR(VALUE(U256)=0,BV256&gt;76)),"soixante dix",IF(OR(VALUE(T256)=6,VALUE(T256)=7),"soixante",IF(AND(VALUE(T256)=9,OR(VALUE(U256)=0,VALUE(BV256)&gt;96)),"quatre vingt dix",IF(OR(VALUE(T256)=8,VALUE(T256)=9),"quatre vingt")))))</f>
        <v/>
      </c>
      <c r="BT256" s="46" t="str">
        <f t="shared" ref="BT256:BT258" si="1432">CONCATENATE(" ",BR256,BS256,IF(OR(VALUE(U256)&lt;&gt;1,VALUE(T256)=0,VALUE(T256)=1,VALUE(T256)=8,VALUE(T256)=9),""," et"))</f>
        <v xml:space="preserve"> </v>
      </c>
      <c r="BU256" s="45"/>
      <c r="BV256" s="46">
        <f t="shared" ref="BV256:BV258" si="1433">VALUE(CONCATENATE(T256,U256))</f>
        <v>0</v>
      </c>
      <c r="BW256" s="46" t="str">
        <f>IF(OR(VALUE(U256)=0,BV256="",VALUE(U256)&gt;5,AND(VALUE(BV256)&gt;5,VALUE(BV256)&lt;16),AND(VALUE(BV256)&gt;65,VALUE(BV256)&lt;76),AND(VALUE(BV256)&gt;85,VALUE(BV256)&lt;96)),"",CONCATENATE(IF(VALUE(U256)=1,"un",IF(VALUE(U256)=2,"deux",IF(VALUE(U256)=3,"trois",IF(VALUE(U256)=4,"quatre",IF(VALUE(U256)=5,"cinq")))))," centime"))</f>
        <v/>
      </c>
      <c r="BX256" s="46" t="str">
        <f>IF(OR(BV256="",VALUE(U256)&lt;6,AND(VALUE(BV256)&gt;10,VALUE(BV256)&lt;17),BV256=76,BV256=96),"",CONCATENATE(IF(VALUE(U256)=6,"six",IF(VALUE(U256)=7,"sept",IF(VALUE(U256)=8,"huit",IF(VALUE(U256)=9,"neuf",IF(VALUE(BV256)=10,"dix")))))," centime"))</f>
        <v/>
      </c>
      <c r="BY256" s="46" t="str">
        <f>IF(OR(BV256="",VALUE(BV256)&lt;11,AND(VALUE(BV256)&gt;15,VALUE(BV256)&lt;71),AND(VALUE(BV256)&gt;75,VALUE(BV256)&lt;91),VALUE(BV256)&gt;95),"",CONCATENATE(IF(OR(VALUE(BV256)=91,VALUE(BV256)=71,VALUE(BV256)=11),"onze",IF(OR(VALUE(BV256)=92,VALUE(BV256)=72,VALUE(BV256)=12),"douze",IF(OR(VALUE(BV256)=93,VALUE(BV256)=73,VALUE(BV256)=13),"treize",IF(OR(BV256=94,BV256=74,BV256=14),"quatorze",IF(OR(BV256=95,BV256=75,BV256=15),"quinze")))))," centime"))</f>
        <v/>
      </c>
      <c r="BZ256" s="46" t="str">
        <f>IF(OR(BV256=16,BV256=76,BV256=96),"seize centime","")</f>
        <v/>
      </c>
      <c r="CA256" s="46" t="str">
        <f>CONCATENATE(" ",BW256,BX256,BY256,BZ256,IF(AND(VALUE(RIGHT(I256,2))&lt;&gt;0,VALUE(RIGHT(I256,1))=0),"centime",""),IF(VALUE(CONCATENATE(T256,U256))&gt;1,"s",""))</f>
        <v xml:space="preserve"> </v>
      </c>
      <c r="CB256" s="45"/>
      <c r="CC256" s="19" t="str">
        <f t="shared" ref="CC256:CC258" si="1434">CONCATENATE(Y256,AC256,AJ256,AN256,AR256,AY256,BC256,BG256,BN256,BP256,BT256,CA256)</f>
        <v xml:space="preserve">       zero euro  </v>
      </c>
      <c r="CD256" s="47" t="e">
        <f>#REF!*H256</f>
        <v>#REF!</v>
      </c>
    </row>
    <row r="257" spans="1:82" ht="11.25" x14ac:dyDescent="0.2">
      <c r="A257" s="23" t="s">
        <v>337</v>
      </c>
      <c r="B257" s="60">
        <v>2</v>
      </c>
      <c r="C257" s="60">
        <v>6</v>
      </c>
      <c r="D257" s="60">
        <v>4</v>
      </c>
      <c r="E257" s="49">
        <f>IF(G257="","",MAX(E$9:E256)+1)</f>
        <v>194</v>
      </c>
      <c r="F257" s="81" t="s">
        <v>395</v>
      </c>
      <c r="G257" s="62" t="s">
        <v>42</v>
      </c>
      <c r="H257" s="43">
        <v>0</v>
      </c>
      <c r="I257" s="44" t="str">
        <f t="shared" si="1381"/>
        <v xml:space="preserve"> 0,00</v>
      </c>
      <c r="J257" s="44" t="str">
        <f t="shared" si="1382"/>
        <v>0</v>
      </c>
      <c r="K257" s="44" t="str">
        <f t="shared" si="1383"/>
        <v>0</v>
      </c>
      <c r="L257" s="44" t="str">
        <f t="shared" si="1384"/>
        <v>0</v>
      </c>
      <c r="M257" s="44" t="str">
        <f t="shared" si="1385"/>
        <v>0</v>
      </c>
      <c r="N257" s="44" t="str">
        <f t="shared" si="1386"/>
        <v>0</v>
      </c>
      <c r="O257" s="44" t="str">
        <f t="shared" si="1387"/>
        <v>0</v>
      </c>
      <c r="P257" s="44" t="str">
        <f t="shared" si="1388"/>
        <v>0</v>
      </c>
      <c r="Q257" s="44" t="str">
        <f t="shared" si="1389"/>
        <v>0</v>
      </c>
      <c r="R257" s="44" t="str">
        <f t="shared" si="1390"/>
        <v>0</v>
      </c>
      <c r="S257" s="44" t="s">
        <v>12</v>
      </c>
      <c r="T257" s="44" t="str">
        <f t="shared" si="1391"/>
        <v>0</v>
      </c>
      <c r="U257" s="44" t="str">
        <f t="shared" si="1392"/>
        <v>0</v>
      </c>
      <c r="V257" s="45"/>
      <c r="W257" s="46" t="str">
        <f t="shared" si="1393"/>
        <v/>
      </c>
      <c r="X257" s="46" t="str">
        <f t="shared" si="1394"/>
        <v/>
      </c>
      <c r="Y257" s="46" t="str">
        <f t="shared" si="1395"/>
        <v/>
      </c>
      <c r="Z257" s="45"/>
      <c r="AA257" s="46" t="str">
        <f t="shared" si="1396"/>
        <v/>
      </c>
      <c r="AB257" s="46" t="str">
        <f t="shared" si="1397"/>
        <v/>
      </c>
      <c r="AC257" s="46" t="str">
        <f t="shared" si="1398"/>
        <v xml:space="preserve"> </v>
      </c>
      <c r="AD257" s="45"/>
      <c r="AE257" s="46">
        <f t="shared" si="1399"/>
        <v>0</v>
      </c>
      <c r="AF257" s="46" t="str">
        <f t="shared" si="1400"/>
        <v/>
      </c>
      <c r="AG257" s="46" t="str">
        <f t="shared" si="1401"/>
        <v/>
      </c>
      <c r="AH257" s="46" t="str">
        <f t="shared" si="1402"/>
        <v/>
      </c>
      <c r="AI257" s="46" t="str">
        <f t="shared" si="1403"/>
        <v/>
      </c>
      <c r="AJ257" s="46" t="str">
        <f t="shared" si="1404"/>
        <v xml:space="preserve"> </v>
      </c>
      <c r="AK257" s="45"/>
      <c r="AL257" s="46" t="str">
        <f t="shared" si="1405"/>
        <v/>
      </c>
      <c r="AM257" s="46" t="str">
        <f t="shared" si="1406"/>
        <v/>
      </c>
      <c r="AN257" s="46" t="str">
        <f t="shared" si="1407"/>
        <v xml:space="preserve"> </v>
      </c>
      <c r="AO257" s="45"/>
      <c r="AP257" s="46" t="str">
        <f t="shared" si="1408"/>
        <v/>
      </c>
      <c r="AQ257" s="46" t="str">
        <f t="shared" si="1409"/>
        <v/>
      </c>
      <c r="AR257" s="46" t="str">
        <f t="shared" si="1410"/>
        <v xml:space="preserve"> </v>
      </c>
      <c r="AS257" s="45"/>
      <c r="AT257" s="46">
        <f t="shared" si="1411"/>
        <v>0</v>
      </c>
      <c r="AU257" s="46" t="str">
        <f t="shared" si="1412"/>
        <v/>
      </c>
      <c r="AV257" s="46" t="str">
        <f t="shared" si="1413"/>
        <v/>
      </c>
      <c r="AW257" s="46" t="str">
        <f t="shared" si="1414"/>
        <v/>
      </c>
      <c r="AX257" s="46" t="str">
        <f t="shared" si="1415"/>
        <v/>
      </c>
      <c r="AY257" s="46" t="str">
        <f t="shared" si="1416"/>
        <v xml:space="preserve"> </v>
      </c>
      <c r="AZ257" s="45"/>
      <c r="BA257" s="46" t="str">
        <f t="shared" si="1417"/>
        <v/>
      </c>
      <c r="BB257" s="46" t="str">
        <f t="shared" si="1418"/>
        <v/>
      </c>
      <c r="BC257" s="46" t="str">
        <f t="shared" si="1419"/>
        <v xml:space="preserve"> </v>
      </c>
      <c r="BD257" s="45"/>
      <c r="BE257" s="46" t="str">
        <f t="shared" si="1420"/>
        <v/>
      </c>
      <c r="BF257" s="46" t="str">
        <f t="shared" si="1421"/>
        <v/>
      </c>
      <c r="BG257" s="46" t="str">
        <f t="shared" si="1422"/>
        <v xml:space="preserve"> </v>
      </c>
      <c r="BH257" s="45"/>
      <c r="BI257" s="46">
        <f t="shared" si="1423"/>
        <v>0</v>
      </c>
      <c r="BJ257" s="46" t="str">
        <f t="shared" si="1424"/>
        <v/>
      </c>
      <c r="BK257" s="46" t="str">
        <f t="shared" si="1425"/>
        <v/>
      </c>
      <c r="BL257" s="46" t="str">
        <f t="shared" si="1426"/>
        <v/>
      </c>
      <c r="BM257" s="46" t="str">
        <f t="shared" si="1427"/>
        <v/>
      </c>
      <c r="BN257" s="46" t="str">
        <f t="shared" si="1428"/>
        <v>zero euro</v>
      </c>
      <c r="BO257" s="45"/>
      <c r="BP257" s="46" t="str">
        <f t="shared" si="1429"/>
        <v/>
      </c>
      <c r="BQ257" s="45"/>
      <c r="BR257" s="46" t="str">
        <f t="shared" si="1430"/>
        <v/>
      </c>
      <c r="BS257" s="46" t="str">
        <f t="shared" si="1431"/>
        <v/>
      </c>
      <c r="BT257" s="46" t="str">
        <f t="shared" si="1432"/>
        <v xml:space="preserve"> </v>
      </c>
      <c r="BU257" s="45"/>
      <c r="BV257" s="46">
        <f t="shared" si="1433"/>
        <v>0</v>
      </c>
      <c r="BW257" s="46" t="str">
        <f>IF(OR(VALUE(U257)=0,BV257="",VALUE(U257)&gt;5,AND(VALUE(BV257)&gt;5,VALUE(BV257)&lt;16),AND(VALUE(BV257)&gt;65,VALUE(BV257)&lt;76),AND(VALUE(BV257)&gt;85,VALUE(BV257)&lt;96)),"",CONCATENATE(IF(VALUE(U257)=1,"un",IF(VALUE(U257)=2,"deux",IF(VALUE(U257)=3,"trois",IF(VALUE(U257)=4,"quatre",IF(VALUE(U257)=5,"cinq")))))," centime"))</f>
        <v/>
      </c>
      <c r="BX257" s="46" t="str">
        <f>IF(OR(BV257="",VALUE(U257)&lt;6,AND(VALUE(BV257)&gt;10,VALUE(BV257)&lt;17),BV257=76,BV257=96),"",CONCATENATE(IF(VALUE(U257)=6,"six",IF(VALUE(U257)=7,"sept",IF(VALUE(U257)=8,"huit",IF(VALUE(U257)=9,"neuf",IF(VALUE(BV257)=10,"dix")))))," centime"))</f>
        <v/>
      </c>
      <c r="BY257" s="46" t="str">
        <f>IF(OR(BV257="",VALUE(BV257)&lt;11,AND(VALUE(BV257)&gt;15,VALUE(BV257)&lt;71),AND(VALUE(BV257)&gt;75,VALUE(BV257)&lt;91),VALUE(BV257)&gt;95),"",CONCATENATE(IF(OR(VALUE(BV257)=91,VALUE(BV257)=71,VALUE(BV257)=11),"onze",IF(OR(VALUE(BV257)=92,VALUE(BV257)=72,VALUE(BV257)=12),"douze",IF(OR(VALUE(BV257)=93,VALUE(BV257)=73,VALUE(BV257)=13),"treize",IF(OR(BV257=94,BV257=74,BV257=14),"quatorze",IF(OR(BV257=95,BV257=75,BV257=15),"quinze")))))," centime"))</f>
        <v/>
      </c>
      <c r="BZ257" s="46" t="str">
        <f>IF(OR(BV257=16,BV257=76,BV257=96),"seize centime","")</f>
        <v/>
      </c>
      <c r="CA257" s="46" t="str">
        <f>CONCATENATE(" ",BW257,BX257,BY257,BZ257,IF(AND(VALUE(RIGHT(I257,2))&lt;&gt;0,VALUE(RIGHT(I257,1))=0),"centime",""),IF(VALUE(CONCATENATE(T257,U257))&gt;1,"s",""))</f>
        <v xml:space="preserve"> </v>
      </c>
      <c r="CB257" s="45"/>
      <c r="CC257" s="19" t="str">
        <f t="shared" si="1434"/>
        <v xml:space="preserve">       zero euro  </v>
      </c>
      <c r="CD257" s="47" t="e">
        <f>#REF!*H257</f>
        <v>#REF!</v>
      </c>
    </row>
    <row r="258" spans="1:82" ht="11.25" x14ac:dyDescent="0.2">
      <c r="A258" s="23" t="s">
        <v>337</v>
      </c>
      <c r="B258" s="60">
        <v>2</v>
      </c>
      <c r="C258" s="60">
        <v>6</v>
      </c>
      <c r="D258" s="60">
        <v>4</v>
      </c>
      <c r="E258" s="49">
        <f>IF(G258="","",MAX(E$9:E257)+1)</f>
        <v>195</v>
      </c>
      <c r="F258" s="81" t="s">
        <v>417</v>
      </c>
      <c r="G258" s="62" t="s">
        <v>28</v>
      </c>
      <c r="H258" s="43">
        <v>0</v>
      </c>
      <c r="I258" s="44" t="str">
        <f t="shared" si="1381"/>
        <v xml:space="preserve"> 0,00</v>
      </c>
      <c r="J258" s="44" t="str">
        <f t="shared" si="1382"/>
        <v>0</v>
      </c>
      <c r="K258" s="44" t="str">
        <f t="shared" si="1383"/>
        <v>0</v>
      </c>
      <c r="L258" s="44" t="str">
        <f t="shared" si="1384"/>
        <v>0</v>
      </c>
      <c r="M258" s="44" t="str">
        <f t="shared" si="1385"/>
        <v>0</v>
      </c>
      <c r="N258" s="44" t="str">
        <f t="shared" si="1386"/>
        <v>0</v>
      </c>
      <c r="O258" s="44" t="str">
        <f t="shared" si="1387"/>
        <v>0</v>
      </c>
      <c r="P258" s="44" t="str">
        <f t="shared" si="1388"/>
        <v>0</v>
      </c>
      <c r="Q258" s="44" t="str">
        <f t="shared" si="1389"/>
        <v>0</v>
      </c>
      <c r="R258" s="44" t="str">
        <f t="shared" si="1390"/>
        <v>0</v>
      </c>
      <c r="S258" s="44" t="s">
        <v>12</v>
      </c>
      <c r="T258" s="44" t="str">
        <f t="shared" si="1391"/>
        <v>0</v>
      </c>
      <c r="U258" s="44" t="str">
        <f t="shared" si="1392"/>
        <v>0</v>
      </c>
      <c r="V258" s="45"/>
      <c r="W258" s="46" t="str">
        <f t="shared" si="1393"/>
        <v/>
      </c>
      <c r="X258" s="46" t="str">
        <f t="shared" si="1394"/>
        <v/>
      </c>
      <c r="Y258" s="46" t="str">
        <f t="shared" si="1395"/>
        <v/>
      </c>
      <c r="Z258" s="45"/>
      <c r="AA258" s="46" t="str">
        <f t="shared" si="1396"/>
        <v/>
      </c>
      <c r="AB258" s="46" t="str">
        <f t="shared" si="1397"/>
        <v/>
      </c>
      <c r="AC258" s="46" t="str">
        <f t="shared" si="1398"/>
        <v xml:space="preserve"> </v>
      </c>
      <c r="AD258" s="45"/>
      <c r="AE258" s="46">
        <f t="shared" si="1399"/>
        <v>0</v>
      </c>
      <c r="AF258" s="46" t="str">
        <f t="shared" si="1400"/>
        <v/>
      </c>
      <c r="AG258" s="46" t="str">
        <f t="shared" si="1401"/>
        <v/>
      </c>
      <c r="AH258" s="46" t="str">
        <f t="shared" si="1402"/>
        <v/>
      </c>
      <c r="AI258" s="46" t="str">
        <f t="shared" si="1403"/>
        <v/>
      </c>
      <c r="AJ258" s="46" t="str">
        <f t="shared" si="1404"/>
        <v xml:space="preserve"> </v>
      </c>
      <c r="AK258" s="45"/>
      <c r="AL258" s="46" t="str">
        <f t="shared" si="1405"/>
        <v/>
      </c>
      <c r="AM258" s="46" t="str">
        <f t="shared" si="1406"/>
        <v/>
      </c>
      <c r="AN258" s="46" t="str">
        <f t="shared" si="1407"/>
        <v xml:space="preserve"> </v>
      </c>
      <c r="AO258" s="45"/>
      <c r="AP258" s="46" t="str">
        <f t="shared" si="1408"/>
        <v/>
      </c>
      <c r="AQ258" s="46" t="str">
        <f t="shared" si="1409"/>
        <v/>
      </c>
      <c r="AR258" s="46" t="str">
        <f t="shared" si="1410"/>
        <v xml:space="preserve"> </v>
      </c>
      <c r="AS258" s="45"/>
      <c r="AT258" s="46">
        <f t="shared" si="1411"/>
        <v>0</v>
      </c>
      <c r="AU258" s="46" t="str">
        <f t="shared" si="1412"/>
        <v/>
      </c>
      <c r="AV258" s="46" t="str">
        <f t="shared" si="1413"/>
        <v/>
      </c>
      <c r="AW258" s="46" t="str">
        <f t="shared" si="1414"/>
        <v/>
      </c>
      <c r="AX258" s="46" t="str">
        <f t="shared" si="1415"/>
        <v/>
      </c>
      <c r="AY258" s="46" t="str">
        <f t="shared" si="1416"/>
        <v xml:space="preserve"> </v>
      </c>
      <c r="AZ258" s="45"/>
      <c r="BA258" s="46" t="str">
        <f t="shared" si="1417"/>
        <v/>
      </c>
      <c r="BB258" s="46" t="str">
        <f t="shared" si="1418"/>
        <v/>
      </c>
      <c r="BC258" s="46" t="str">
        <f t="shared" si="1419"/>
        <v xml:space="preserve"> </v>
      </c>
      <c r="BD258" s="45"/>
      <c r="BE258" s="46" t="str">
        <f t="shared" si="1420"/>
        <v/>
      </c>
      <c r="BF258" s="46" t="str">
        <f t="shared" si="1421"/>
        <v/>
      </c>
      <c r="BG258" s="46" t="str">
        <f t="shared" si="1422"/>
        <v xml:space="preserve"> </v>
      </c>
      <c r="BH258" s="45"/>
      <c r="BI258" s="46">
        <f t="shared" si="1423"/>
        <v>0</v>
      </c>
      <c r="BJ258" s="46" t="str">
        <f t="shared" si="1424"/>
        <v/>
      </c>
      <c r="BK258" s="46" t="str">
        <f t="shared" si="1425"/>
        <v/>
      </c>
      <c r="BL258" s="46" t="str">
        <f t="shared" si="1426"/>
        <v/>
      </c>
      <c r="BM258" s="46" t="str">
        <f t="shared" si="1427"/>
        <v/>
      </c>
      <c r="BN258" s="46" t="str">
        <f t="shared" si="1428"/>
        <v>zero euro</v>
      </c>
      <c r="BO258" s="45"/>
      <c r="BP258" s="46" t="str">
        <f t="shared" si="1429"/>
        <v/>
      </c>
      <c r="BQ258" s="45"/>
      <c r="BR258" s="46" t="str">
        <f t="shared" si="1430"/>
        <v/>
      </c>
      <c r="BS258" s="46" t="str">
        <f t="shared" si="1431"/>
        <v/>
      </c>
      <c r="BT258" s="46" t="str">
        <f t="shared" si="1432"/>
        <v xml:space="preserve"> </v>
      </c>
      <c r="BU258" s="45"/>
      <c r="BV258" s="46">
        <f t="shared" si="1433"/>
        <v>0</v>
      </c>
      <c r="BW258" s="46" t="str">
        <f>IF(OR(VALUE(U258)=0,BV258="",VALUE(U258)&gt;5,AND(VALUE(BV258)&gt;5,VALUE(BV258)&lt;16),AND(VALUE(BV258)&gt;65,VALUE(BV258)&lt;76),AND(VALUE(BV258)&gt;85,VALUE(BV258)&lt;96)),"",CONCATENATE(IF(VALUE(U258)=1,"un",IF(VALUE(U258)=2,"deux",IF(VALUE(U258)=3,"trois",IF(VALUE(U258)=4,"quatre",IF(VALUE(U258)=5,"cinq")))))," centime"))</f>
        <v/>
      </c>
      <c r="BX258" s="46" t="str">
        <f>IF(OR(BV258="",VALUE(U258)&lt;6,AND(VALUE(BV258)&gt;10,VALUE(BV258)&lt;17),BV258=76,BV258=96),"",CONCATENATE(IF(VALUE(U258)=6,"six",IF(VALUE(U258)=7,"sept",IF(VALUE(U258)=8,"huit",IF(VALUE(U258)=9,"neuf",IF(VALUE(BV258)=10,"dix")))))," centime"))</f>
        <v/>
      </c>
      <c r="BY258" s="46" t="str">
        <f>IF(OR(BV258="",VALUE(BV258)&lt;11,AND(VALUE(BV258)&gt;15,VALUE(BV258)&lt;71),AND(VALUE(BV258)&gt;75,VALUE(BV258)&lt;91),VALUE(BV258)&gt;95),"",CONCATENATE(IF(OR(VALUE(BV258)=91,VALUE(BV258)=71,VALUE(BV258)=11),"onze",IF(OR(VALUE(BV258)=92,VALUE(BV258)=72,VALUE(BV258)=12),"douze",IF(OR(VALUE(BV258)=93,VALUE(BV258)=73,VALUE(BV258)=13),"treize",IF(OR(BV258=94,BV258=74,BV258=14),"quatorze",IF(OR(BV258=95,BV258=75,BV258=15),"quinze")))))," centime"))</f>
        <v/>
      </c>
      <c r="BZ258" s="46" t="str">
        <f>IF(OR(BV258=16,BV258=76,BV258=96),"seize centime","")</f>
        <v/>
      </c>
      <c r="CA258" s="46" t="str">
        <f>CONCATENATE(" ",BW258,BX258,BY258,BZ258,IF(AND(VALUE(RIGHT(I258,2))&lt;&gt;0,VALUE(RIGHT(I258,1))=0),"centime",""),IF(VALUE(CONCATENATE(T258,U258))&gt;1,"s",""))</f>
        <v xml:space="preserve"> </v>
      </c>
      <c r="CB258" s="45"/>
      <c r="CC258" s="19" t="str">
        <f t="shared" si="1434"/>
        <v xml:space="preserve">       zero euro  </v>
      </c>
      <c r="CD258" s="47" t="e">
        <f>#REF!*H258</f>
        <v>#REF!</v>
      </c>
    </row>
    <row r="259" spans="1:82" s="8" customFormat="1" ht="15" customHeight="1" x14ac:dyDescent="0.2">
      <c r="A259" s="23" t="s">
        <v>337</v>
      </c>
      <c r="B259" s="29">
        <v>2</v>
      </c>
      <c r="C259" s="29">
        <v>7</v>
      </c>
      <c r="D259" s="29"/>
      <c r="E259" s="30" t="str">
        <f>IF(G259="","",MAX(E$9:E254)+1)</f>
        <v/>
      </c>
      <c r="F259" s="31" t="s">
        <v>191</v>
      </c>
      <c r="G259" s="32"/>
      <c r="H259" s="52"/>
      <c r="I259" s="64"/>
      <c r="J259" s="82"/>
      <c r="K259" s="82"/>
      <c r="L259" s="82"/>
      <c r="M259" s="82"/>
      <c r="N259" s="82"/>
      <c r="O259" s="82"/>
      <c r="P259" s="82"/>
      <c r="Q259" s="82"/>
      <c r="R259" s="82"/>
      <c r="S259" s="82"/>
      <c r="T259" s="82"/>
      <c r="U259" s="8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  <c r="BA259" s="32"/>
      <c r="BB259" s="32"/>
      <c r="BC259" s="32"/>
      <c r="BD259" s="32"/>
      <c r="BE259" s="32"/>
      <c r="BF259" s="32"/>
      <c r="BG259" s="32"/>
      <c r="BH259" s="32"/>
      <c r="BI259" s="32"/>
      <c r="BJ259" s="32"/>
      <c r="BK259" s="32"/>
      <c r="BL259" s="32"/>
      <c r="BM259" s="32"/>
      <c r="BN259" s="32"/>
      <c r="BO259" s="32"/>
      <c r="BP259" s="32"/>
      <c r="BQ259" s="32"/>
      <c r="BR259" s="32"/>
      <c r="BS259" s="32"/>
      <c r="BT259" s="32"/>
      <c r="BU259" s="32"/>
      <c r="BV259" s="32"/>
      <c r="BW259" s="32"/>
      <c r="BX259" s="32"/>
      <c r="BY259" s="32"/>
      <c r="BZ259" s="32"/>
      <c r="CA259" s="32"/>
      <c r="CB259" s="32"/>
      <c r="CC259" s="52"/>
      <c r="CD259" s="52"/>
    </row>
    <row r="260" spans="1:82" s="10" customFormat="1" ht="15" customHeight="1" x14ac:dyDescent="0.2">
      <c r="A260" s="23" t="s">
        <v>337</v>
      </c>
      <c r="B260" s="56">
        <v>2</v>
      </c>
      <c r="C260" s="56">
        <v>7</v>
      </c>
      <c r="D260" s="56">
        <v>1</v>
      </c>
      <c r="E260" s="57" t="str">
        <f>IF(G260="","",MAX(E$9:E259)+1)</f>
        <v/>
      </c>
      <c r="F260" s="78" t="s">
        <v>192</v>
      </c>
      <c r="G260" s="59"/>
      <c r="H260" s="38"/>
      <c r="I260" s="79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59"/>
      <c r="W260" s="59"/>
      <c r="X260" s="59"/>
      <c r="Y260" s="59"/>
      <c r="Z260" s="59"/>
      <c r="AA260" s="59"/>
      <c r="AB260" s="59"/>
      <c r="AC260" s="59"/>
      <c r="AD260" s="59"/>
      <c r="AE260" s="59"/>
      <c r="AF260" s="59"/>
      <c r="AG260" s="59"/>
      <c r="AH260" s="59"/>
      <c r="AI260" s="59"/>
      <c r="AJ260" s="59"/>
      <c r="AK260" s="59"/>
      <c r="AL260" s="59"/>
      <c r="AM260" s="59"/>
      <c r="AN260" s="59"/>
      <c r="AO260" s="59"/>
      <c r="AP260" s="59"/>
      <c r="AQ260" s="59"/>
      <c r="AR260" s="59"/>
      <c r="AS260" s="59"/>
      <c r="AT260" s="59"/>
      <c r="AU260" s="59"/>
      <c r="AV260" s="59"/>
      <c r="AW260" s="59"/>
      <c r="AX260" s="59"/>
      <c r="AY260" s="59"/>
      <c r="AZ260" s="59"/>
      <c r="BA260" s="59"/>
      <c r="BB260" s="59"/>
      <c r="BC260" s="59"/>
      <c r="BD260" s="59"/>
      <c r="BE260" s="59"/>
      <c r="BF260" s="59"/>
      <c r="BG260" s="59"/>
      <c r="BH260" s="59"/>
      <c r="BI260" s="59"/>
      <c r="BJ260" s="59"/>
      <c r="BK260" s="59"/>
      <c r="BL260" s="59"/>
      <c r="BM260" s="59"/>
      <c r="BN260" s="59"/>
      <c r="BO260" s="59"/>
      <c r="BP260" s="59"/>
      <c r="BQ260" s="59"/>
      <c r="BR260" s="59"/>
      <c r="BS260" s="59"/>
      <c r="BT260" s="59"/>
      <c r="BU260" s="59"/>
      <c r="BV260" s="59"/>
      <c r="BW260" s="59"/>
      <c r="BX260" s="59"/>
      <c r="BY260" s="59"/>
      <c r="BZ260" s="59"/>
      <c r="CA260" s="59"/>
      <c r="CB260" s="59"/>
      <c r="CC260" s="59"/>
      <c r="CD260" s="59"/>
    </row>
    <row r="261" spans="1:82" s="10" customFormat="1" ht="33.75" x14ac:dyDescent="0.2">
      <c r="A261" s="23" t="s">
        <v>337</v>
      </c>
      <c r="B261" s="80">
        <v>2</v>
      </c>
      <c r="C261" s="80">
        <v>7</v>
      </c>
      <c r="D261" s="80">
        <v>1</v>
      </c>
      <c r="E261" s="49">
        <f>IF(G261="","",MAX(E$9:E260)+1)</f>
        <v>196</v>
      </c>
      <c r="F261" s="76" t="s">
        <v>193</v>
      </c>
      <c r="G261" s="75" t="s">
        <v>42</v>
      </c>
      <c r="H261" s="43">
        <v>0</v>
      </c>
      <c r="I261" s="79" t="str">
        <f t="shared" si="1380"/>
        <v xml:space="preserve"> 0,00</v>
      </c>
      <c r="J261" s="79" t="str">
        <f t="shared" ref="J261:J266" si="1435">IF(H261&gt;=100000000,MID(RIGHT(I261,12),1,1),"0")</f>
        <v>0</v>
      </c>
      <c r="K261" s="79" t="str">
        <f t="shared" ref="K261:K266" si="1436">IF(H261&gt;=10000000,MID(RIGHT(I261,11),1,1),"0")</f>
        <v>0</v>
      </c>
      <c r="L261" s="79" t="str">
        <f t="shared" ref="L261:L266" si="1437">IF(H261&gt;=1000000,MID(RIGHT(I261,10),1,1),"0")</f>
        <v>0</v>
      </c>
      <c r="M261" s="79" t="str">
        <f t="shared" ref="M261:M266" si="1438">IF(H261&gt;=100000,MID(RIGHT(I261,9),1,1),"0")</f>
        <v>0</v>
      </c>
      <c r="N261" s="79" t="str">
        <f t="shared" ref="N261:N266" si="1439">IF(H261&gt;=10000,MID(RIGHT(I261,8),1,1),"0")</f>
        <v>0</v>
      </c>
      <c r="O261" s="79" t="str">
        <f t="shared" ref="O261:O266" si="1440">IF(H261&gt;=1000,MID(RIGHT(I261,7),1,1),"0")</f>
        <v>0</v>
      </c>
      <c r="P261" s="79" t="str">
        <f t="shared" ref="P261:P266" si="1441">IF(H261&gt;=100,MID(RIGHT(I261,6),1,1),"0")</f>
        <v>0</v>
      </c>
      <c r="Q261" s="79" t="str">
        <f t="shared" ref="Q261:Q266" si="1442">IF(H261&gt;=10,MID(RIGHT(I261,5),1,1),"0")</f>
        <v>0</v>
      </c>
      <c r="R261" s="79" t="str">
        <f t="shared" ref="R261:R266" si="1443">IF(H261&gt;=0,MID(RIGHT(I261,4),1,1),"0")</f>
        <v>0</v>
      </c>
      <c r="S261" s="79" t="s">
        <v>12</v>
      </c>
      <c r="T261" s="79" t="str">
        <f t="shared" ref="T261:T266" si="1444">IF(INT(H261)&lt;&gt;H261,MID(RIGHT(I261,2),1,1),"0")</f>
        <v>0</v>
      </c>
      <c r="U261" s="79" t="str">
        <f t="shared" ref="U261:U266" si="1445">IF(INT(H261*10)&lt;&gt;H261*10,RIGHT(I261,1),"0")</f>
        <v>0</v>
      </c>
      <c r="V261" s="75"/>
      <c r="W261" s="59" t="str">
        <f t="shared" ref="W261:W266" si="1446">IF(OR(VALUE(J261)=0,VALUE(J261)&gt;5),"",CONCATENATE(IF(VALUE(J261)=1,"",IF(VALUE(J261)=2,"deux ",IF(VALUE(J261)=3,"trois ",IF(VALUE(J261)=4,"quatre ",IF(VALUE(J261)=5,"cinq "))))),"cent"))</f>
        <v/>
      </c>
      <c r="X261" s="59" t="str">
        <f t="shared" ref="X261:X266" si="1447">IF(OR(J261="",VALUE(J261)&lt;6),"",CONCATENATE(IF(VALUE(J261)=6,"six ",IF(VALUE(J261)=7,"sept ",IF(VALUE(J261)=8,"huit ",IF(VALUE(J261)=9,"neuf ")))),"cent"))</f>
        <v/>
      </c>
      <c r="Y261" s="59" t="str">
        <f t="shared" ref="Y261:Y266" si="1448">CONCATENATE(W261,X261)</f>
        <v/>
      </c>
      <c r="Z261" s="75"/>
      <c r="AA261" s="59" t="str">
        <f t="shared" ref="AA261:AA266" si="1449">IF(OR(K261="",VALUE(K261)=0,VALUE(K261)&gt;5,AND(VALUE(AE261)&gt;10,VALUE(AE261)&lt;17)),"",IF(OR(VALUE(AE261)=10,AND(VALUE(AE261)&gt;16,VALUE(AE261)&lt;20)),"dix",IF(VALUE(K261)=2,"vingt",IF(VALUE(K261)=3,"trente",IF(VALUE(K261)=4,"quarante",IF(VALUE(K261)=5,"cinquante"))))))</f>
        <v/>
      </c>
      <c r="AB261" s="59" t="str">
        <f t="shared" ref="AB261:AB266" si="1450">IF(OR(K261="",VALUE(K261)&lt;6),"",IF(AND(VALUE(K261)=7,OR(VALUE(L261)=0,AE261&gt;76)),"soixante dix",IF(OR(VALUE(K261)=6,VALUE(K261)=7),"soixante",IF(AND(VALUE(K261)=9,OR(VALUE(L261)=0,VALUE(AE261)&gt;96)),"quatre vingt dix",IF(OR(VALUE(K261)=8,VALUE(K261)=9),"quatre vingt")))))</f>
        <v/>
      </c>
      <c r="AC261" s="59" t="str">
        <f t="shared" ref="AC261:AC266" si="1451">CONCATENATE(" ",AA261,AB261,IF(OR(VALUE(L261)&lt;&gt;1,VALUE(K261)=0,VALUE(K261)=1,VALUE(K261)=8,VALUE(K261)=9),""," et"))</f>
        <v xml:space="preserve"> </v>
      </c>
      <c r="AD261" s="75"/>
      <c r="AE261" s="59">
        <f t="shared" ref="AE261:AE266" si="1452">VALUE(CONCATENATE(K261,L261))</f>
        <v>0</v>
      </c>
      <c r="AF261" s="59" t="str">
        <f t="shared" ref="AF261:AF266" si="1453">IF(OR(VALUE(L261)=0,AE261="",VALUE(L261)&gt;5,AND(VALUE(AE261)&gt;5,VALUE(AE261)&lt;16),AND(VALUE(AE261)&gt;65,VALUE(AE261)&lt;76),AND(VALUE(AE261)&gt;85,VALUE(AE261)&lt;96)),"",CONCATENATE(IF(VALUE(L261)=1,"un",IF(VALUE(L261)=2,"deux",IF(VALUE(L261)=3,"trois",IF(VALUE(L261)=4,"quatre",IF(VALUE(L261)=5,"cinq")))))," million"))</f>
        <v/>
      </c>
      <c r="AG261" s="59" t="str">
        <f t="shared" ref="AG261:AG266" si="1454">IF(OR(AE261="",VALUE(L261)&lt;6,AND(VALUE(AE261)&gt;10,VALUE(AE261)&lt;17),AE261=76,AE261=96),"",CONCATENATE(IF(VALUE(L261)=6,"six",IF(VALUE(L261)=7,"sept",IF(VALUE(L261)=8,"huit",IF(VALUE(L261)=9,"neuf",IF(VALUE(AE261)=10,"dix")))))," million"))</f>
        <v/>
      </c>
      <c r="AH261" s="59" t="str">
        <f t="shared" ref="AH261:AH266" si="1455">IF(OR(AE261="",VALUE(AE261)&lt;11,AND(VALUE(AE261)&gt;15,VALUE(AE261)&lt;71),AND(VALUE(AE261)&gt;75,VALUE(AE261)&lt;91),VALUE(AE261)&gt;95),"",CONCATENATE(IF(OR(VALUE(AE261)=91,VALUE(AE261)=71,VALUE(AE261)=11),"onze",IF(OR(VALUE(AE261)=92,VALUE(AE261)=72,VALUE(AE261)=12),"douze",IF(OR(VALUE(AE261)=93,VALUE(AE261)=73,VALUE(AE261)=13),"treize",IF(OR(AE261=94,AE261=74,AE261=14),"quatorze",IF(OR(AE261=95,AE261=75,AE261=15),"quinze")))))," million"))</f>
        <v/>
      </c>
      <c r="AI261" s="59" t="str">
        <f t="shared" ref="AI261:AI266" si="1456">IF(OR(AE261=16,AE261=76,AE261=96),"seize million","")</f>
        <v/>
      </c>
      <c r="AJ261" s="59" t="str">
        <f t="shared" ref="AJ261:AJ266" si="1457">CONCATENATE(" ",AF261,AG261,AH261,AI261,IF(VALUE(CONCATENATE(J261,K261,L261))=0,"",IF(VALUE(L261)=0,"million","")),IF(AND(VALUE(CONCATENATE(J261,K261,L261))&gt;1,VALUE(CONCATENATE(M261,N261,O261,P261,Q261,R261))=0),"s",""))</f>
        <v xml:space="preserve"> </v>
      </c>
      <c r="AK261" s="75"/>
      <c r="AL261" s="59" t="str">
        <f t="shared" ref="AL261:AL266" si="1458">IF(OR(VALUE(M261)=0,VALUE(M261)&gt;5),"",CONCATENATE(IF(VALUE(M261)=1,"",IF(VALUE(M261)=2,"deux ",IF(VALUE(M261)=3,"trois ",IF(VALUE(M261)=4,"quatre ",IF(VALUE(M261)=5,"cinq "))))),"cent"))</f>
        <v/>
      </c>
      <c r="AM261" s="59" t="str">
        <f t="shared" ref="AM261:AM266" si="1459">IF(OR(M261="",VALUE(M261)&lt;6),"",CONCATENATE(IF(VALUE(M261)=6,"six ",IF(VALUE(M261)=7,"sept ",IF(VALUE(M261)=8,"huit ",IF(VALUE(M261)=9,"neuf ")))),"cent"))</f>
        <v/>
      </c>
      <c r="AN261" s="59" t="str">
        <f t="shared" ref="AN261:AN266" si="1460">CONCATENATE(" ",AL261,AM261)</f>
        <v xml:space="preserve"> </v>
      </c>
      <c r="AO261" s="75"/>
      <c r="AP261" s="59" t="str">
        <f t="shared" ref="AP261:AP266" si="1461">IF(OR(N261="",VALUE(N261)=0,VALUE(N261)&gt;5,AND(VALUE(AT261)&gt;10,VALUE(AT261)&lt;17)),"",IF(OR(VALUE(AT261)=10,AND(VALUE(AT261)&gt;16,VALUE(AT261)&lt;20)),"dix",IF(VALUE(N261)=2,"vingt",IF(VALUE(N261)=3,"trente",IF(VALUE(N261)=4,"quarante",IF(VALUE(N261)=5,"cinquante"))))))</f>
        <v/>
      </c>
      <c r="AQ261" s="59" t="str">
        <f t="shared" ref="AQ261:AQ266" si="1462">IF(OR(N261="",VALUE(N261)&lt;6),"",IF(AND(VALUE(N261)=7,OR(VALUE(O261)=0,AT261&gt;76)),"soixante dix",IF(OR(VALUE(N261)=6,VALUE(N261)=7),"soixante",IF(AND(VALUE(N261)=9,OR(VALUE(O261)=0,VALUE(AT261)&gt;96)),"quatre vingt dix",IF(OR(VALUE(N261)=8,VALUE(N261)=9),"quatre vingt")))))</f>
        <v/>
      </c>
      <c r="AR261" s="59" t="str">
        <f t="shared" ref="AR261:AR266" si="1463">CONCATENATE(" ",AP261,AQ261,IF(OR(VALUE(O261)&lt;&gt;1,VALUE(N261)=0,VALUE(N261)=1,VALUE(N261)=8,VALUE(N261)=9),""," et"))</f>
        <v xml:space="preserve"> </v>
      </c>
      <c r="AS261" s="75"/>
      <c r="AT261" s="59">
        <f t="shared" ref="AT261:AT266" si="1464">VALUE(CONCATENATE(N261,O261))</f>
        <v>0</v>
      </c>
      <c r="AU261" s="59" t="str">
        <f t="shared" ref="AU261:AU266" si="1465">IF(OR(VALUE(O261)=0,AT261="",VALUE(O261)&gt;5,AND(VALUE(AT261)&gt;5,VALUE(AT261)&lt;16),AND(VALUE(AT261)&gt;65,VALUE(AT261)&lt;76),AND(VALUE(AT261)&gt;85,VALUE(AT261)&lt;96)),"",CONCATENATE(IF(VALUE(O261)=1,"un",IF(VALUE(O261)=2,"deux",IF(VALUE(O261)=3,"trois",IF(VALUE(O261)=4,"quatre",IF(VALUE(O261)=5,"cinq")))))," mille"))</f>
        <v/>
      </c>
      <c r="AV261" s="59" t="str">
        <f t="shared" ref="AV261:AV266" si="1466">IF(OR(AT261="",VALUE(O261)&lt;6,AND(VALUE(AT261)&gt;10,VALUE(AT261)&lt;17),AT261=76,AT261=96),"",CONCATENATE(IF(VALUE(O261)=6,"six",IF(VALUE(O261)=7,"sept",IF(VALUE(O261)=8,"huit",IF(VALUE(O261)=9,"neuf",IF(VALUE(AT261)=10,"dix")))))," mille"))</f>
        <v/>
      </c>
      <c r="AW261" s="59" t="str">
        <f t="shared" ref="AW261:AW266" si="1467">IF(OR(AT261="",VALUE(AT261)&lt;11,AND(VALUE(AT261)&gt;15,VALUE(AT261)&lt;71),AND(VALUE(AT261)&gt;75,VALUE(AT261)&lt;91),VALUE(AT261)&gt;95),"",CONCATENATE(IF(OR(VALUE(AT261)=91,VALUE(AT261)=71,VALUE(AT261)=11),"onze",IF(OR(VALUE(AT261)=92,VALUE(AT261)=72,VALUE(AT261)=12),"douze",IF(OR(VALUE(AT261)=93,VALUE(AT261)=73,VALUE(AT261)=13),"treize",IF(OR(AT261=94,AT261=74,AT261=14),"quatorze",IF(OR(AT261=95,AT261=75,AT261=15),"quinze")))))," mille"))</f>
        <v/>
      </c>
      <c r="AX261" s="59" t="str">
        <f t="shared" ref="AX261:AX266" si="1468">IF(OR(AT261=16,AT261=76,AT261=96),"seize mille","")</f>
        <v/>
      </c>
      <c r="AY261" s="59" t="str">
        <f t="shared" ref="AY261:AY266" si="1469">IF(AND(AU261="un mille",H261&lt;10000)," mille",CONCATENATE(" ",AU261,AV261,AW261,AX261,IF(VALUE(CONCATENATE(M261,N261,O261))=0,"",IF(VALUE(O261)=0," mille","")),IF(AND(VALUE(CONCATENATE(M261,N261,O261))&gt;1,VALUE(CONCATENATE(P261,Q261,R261))=0),"s","")))</f>
        <v xml:space="preserve"> </v>
      </c>
      <c r="AZ261" s="75"/>
      <c r="BA261" s="59" t="str">
        <f t="shared" ref="BA261:BA266" si="1470">IF(OR(VALUE(P261)=0,VALUE(P261)&gt;5),"",CONCATENATE(IF(VALUE(P261)=1,"",IF(VALUE(P261)=2,"deux ",IF(VALUE(P261)=3,"trois ",IF(VALUE(P261)=4,"quatre ",IF(VALUE(P261)=5,"cinq "))))),"cent"))</f>
        <v/>
      </c>
      <c r="BB261" s="59" t="str">
        <f t="shared" ref="BB261:BB266" si="1471">IF(OR(P261="",VALUE(P261)&lt;6),"",CONCATENATE(IF(VALUE(P261)=6,"six ",IF(VALUE(P261)=7,"sept ",IF(VALUE(P261)=8,"huit ",IF(VALUE(P261)=9,"neuf ")))),"cent"))</f>
        <v/>
      </c>
      <c r="BC261" s="59" t="str">
        <f t="shared" ref="BC261:BC266" si="1472">CONCATENATE(" ",BA261,BB261)</f>
        <v xml:space="preserve"> </v>
      </c>
      <c r="BD261" s="75"/>
      <c r="BE261" s="59" t="str">
        <f t="shared" ref="BE261:BE266" si="1473">IF(OR(Q261="",VALUE(Q261)=0,VALUE(Q261)&gt;5,AND(VALUE(BI261)&gt;10,VALUE(BI261)&lt;17)),"",IF(OR(VALUE(BI261)=10,AND(VALUE(BI261)&gt;16,VALUE(BI261)&lt;20)),"dix",IF(VALUE(Q261)=2,"vingt",IF(VALUE(Q261)=3,"trente",IF(VALUE(Q261)=4,"quarante",IF(VALUE(Q261)=5,"cinquante"))))))</f>
        <v/>
      </c>
      <c r="BF261" s="59" t="str">
        <f t="shared" ref="BF261:BF266" si="1474">IF(OR(Q261="",VALUE(Q261)&lt;6),"",IF(AND(VALUE(Q261)=7,OR(VALUE(R261)=0,BI261&gt;76)),"soixante dix",IF(OR(VALUE(Q261)=6,VALUE(Q261)=7),"soixante",IF(AND(VALUE(Q261)=9,OR(VALUE(R261)=0,VALUE(BI261)&gt;96)),"quatre vingt dix",IF(OR(VALUE(Q261)=8,VALUE(Q261)=9),"quatre vingt")))))</f>
        <v/>
      </c>
      <c r="BG261" s="59" t="str">
        <f t="shared" ref="BG261:BG266" si="1475">CONCATENATE(" ",BE261,BF261,IF(OR(VALUE(R261)&lt;&gt;1,VALUE(Q261)=0,VALUE(Q261)=1,VALUE(Q261)=8,VALUE(Q261)=9),""," et"))</f>
        <v xml:space="preserve"> </v>
      </c>
      <c r="BH261" s="75"/>
      <c r="BI261" s="59">
        <f t="shared" ref="BI261:BI266" si="1476">VALUE(CONCATENATE(Q261,R261))</f>
        <v>0</v>
      </c>
      <c r="BJ261" s="59" t="str">
        <f t="shared" ref="BJ261:BJ266" si="1477">IF(OR(VALUE(R261)=0,BI261="",VALUE(R261)&gt;5,AND(VALUE(BI261)&gt;5,VALUE(BI261)&lt;16),AND(VALUE(BI261)&gt;65,VALUE(BI261)&lt;76),AND(VALUE(BI261)&gt;85,VALUE(BI261)&lt;96)),"",CONCATENATE(IF(VALUE(R261)=1,"un",IF(VALUE(R261)=2,"deux",IF(VALUE(R261)=3,"trois",IF(VALUE(R261)=4,"quatre",IF(VALUE(R261)=5,"cinq")))))," euro"))</f>
        <v/>
      </c>
      <c r="BK261" s="59" t="str">
        <f t="shared" ref="BK261:BK266" si="1478">IF(OR(BI261="",VALUE(R261)&lt;6,AND(VALUE(BI261)&gt;10,VALUE(BI261)&lt;17),BI261=76,BI261=96),"",CONCATENATE(IF(VALUE(R261)=6,"six",IF(VALUE(R261)=7,"sept",IF(VALUE(R261)=8,"huit",IF(VALUE(R261)=9,"neuf",IF(VALUE(BI261)=10,"dix")))))," euro"))</f>
        <v/>
      </c>
      <c r="BL261" s="59" t="str">
        <f t="shared" ref="BL261:BL266" si="1479">IF(OR(BI261="",VALUE(BI261)&lt;11,AND(VALUE(BI261)&gt;15,VALUE(BI261)&lt;71),AND(VALUE(BI261)&gt;75,VALUE(BI261)&lt;91),VALUE(BI261)&gt;95),"",CONCATENATE(IF(OR(VALUE(BI261)=91,VALUE(BI261)=71,VALUE(BI261)=11),"onze",IF(OR(VALUE(BI261)=92,VALUE(BI261)=72,VALUE(BI261)=12),"douze",IF(OR(VALUE(BI261)=93,VALUE(BI261)=73,VALUE(BI261)=13),"treize",IF(OR(BI261=94,BI261=74,BI261=14),"quatorze",IF(OR(BI261=95,BI261=75,BI261=15),"quinze")))))," euro"))</f>
        <v/>
      </c>
      <c r="BM261" s="59" t="str">
        <f t="shared" ref="BM261:BM266" si="1480">IF(OR(BI261=16,BI261=76,BI261=96),"seize euro","")</f>
        <v/>
      </c>
      <c r="BN261" s="59" t="str">
        <f t="shared" ref="BN261:BN266" si="1481">IF(VALUE(CONCATENATE(J261,K261,L261,M261,N261,O261,P261,Q261,R261))=0,"zero euro",CONCATENATE(" ",BJ261,BK261,BL261,BM261,IF(VALUE(CONCATENATE(M261,N261,O261,P261,Q261,R261))=0," d'",""),IF(OR(VALUE(R261)=0,VALUE(CONCATENATE(P261,Q261,R261))=0)," euro",""),IF(VALUE(CONCATENATE(J261,K261,L261,M261,N261,O261,P261,Q261,R261))&gt;1,"s","")))</f>
        <v>zero euro</v>
      </c>
      <c r="BO261" s="75"/>
      <c r="BP261" s="59" t="str">
        <f t="shared" ref="BP261:BP266" si="1482">IF(VALUE(CONCATENATE(T261,U261))=0,""," virgule")</f>
        <v/>
      </c>
      <c r="BQ261" s="75"/>
      <c r="BR261" s="59" t="str">
        <f t="shared" ref="BR261:BR266" si="1483">IF(OR(T261="",VALUE(T261)=0,VALUE(T261)&gt;5,AND(VALUE(BV261)&gt;10,VALUE(BV261)&lt;17)),"",IF(OR(VALUE(BV261)=10,AND(VALUE(BV261)&gt;16,VALUE(BV261)&lt;20)),"dix",IF(VALUE(T261)=2,"vingt",IF(VALUE(T261)=3,"trente",IF(VALUE(T261)=4,"quarante",IF(VALUE(T261)=5,"cinquante"))))))</f>
        <v/>
      </c>
      <c r="BS261" s="59" t="str">
        <f t="shared" ref="BS261:BS266" si="1484">IF(OR(T261="",VALUE(T261)&lt;6),"",IF(AND(VALUE(T261)=7,OR(VALUE(U261)=0,BV261&gt;76)),"soixante dix",IF(OR(VALUE(T261)=6,VALUE(T261)=7),"soixante",IF(AND(VALUE(T261)=9,OR(VALUE(U261)=0,VALUE(BV261)&gt;96)),"quatre vingt dix",IF(OR(VALUE(T261)=8,VALUE(T261)=9),"quatre vingt")))))</f>
        <v/>
      </c>
      <c r="BT261" s="59" t="str">
        <f t="shared" ref="BT261:BT266" si="1485">CONCATENATE(" ",BR261,BS261,IF(OR(VALUE(U261)&lt;&gt;1,VALUE(T261)=0,VALUE(T261)=1,VALUE(T261)=8,VALUE(T261)=9),""," et"))</f>
        <v xml:space="preserve"> </v>
      </c>
      <c r="BU261" s="75"/>
      <c r="BV261" s="59">
        <f t="shared" ref="BV261:BV266" si="1486">VALUE(CONCATENATE(T261,U261))</f>
        <v>0</v>
      </c>
      <c r="BW261" s="59" t="str">
        <f t="shared" ref="BW261:BW266" si="1487">IF(OR(VALUE(U261)=0,BV261="",VALUE(U261)&gt;5,AND(VALUE(BV261)&gt;5,VALUE(BV261)&lt;16),AND(VALUE(BV261)&gt;65,VALUE(BV261)&lt;76),AND(VALUE(BV261)&gt;85,VALUE(BV261)&lt;96)),"",CONCATENATE(IF(VALUE(U261)=1,"un",IF(VALUE(U261)=2,"deux",IF(VALUE(U261)=3,"trois",IF(VALUE(U261)=4,"quatre",IF(VALUE(U261)=5,"cinq")))))," centime"))</f>
        <v/>
      </c>
      <c r="BX261" s="59" t="str">
        <f t="shared" ref="BX261:BX266" si="1488">IF(OR(BV261="",VALUE(U261)&lt;6,AND(VALUE(BV261)&gt;10,VALUE(BV261)&lt;17),BV261=76,BV261=96),"",CONCATENATE(IF(VALUE(U261)=6,"six",IF(VALUE(U261)=7,"sept",IF(VALUE(U261)=8,"huit",IF(VALUE(U261)=9,"neuf",IF(VALUE(BV261)=10,"dix")))))," centime"))</f>
        <v/>
      </c>
      <c r="BY261" s="59" t="str">
        <f t="shared" ref="BY261:BY266" si="1489">IF(OR(BV261="",VALUE(BV261)&lt;11,AND(VALUE(BV261)&gt;15,VALUE(BV261)&lt;71),AND(VALUE(BV261)&gt;75,VALUE(BV261)&lt;91),VALUE(BV261)&gt;95),"",CONCATENATE(IF(OR(VALUE(BV261)=91,VALUE(BV261)=71,VALUE(BV261)=11),"onze",IF(OR(VALUE(BV261)=92,VALUE(BV261)=72,VALUE(BV261)=12),"douze",IF(OR(VALUE(BV261)=93,VALUE(BV261)=73,VALUE(BV261)=13),"treize",IF(OR(BV261=94,BV261=74,BV261=14),"quatorze",IF(OR(BV261=95,BV261=75,BV261=15),"quinze")))))," centime"))</f>
        <v/>
      </c>
      <c r="BZ261" s="59" t="str">
        <f t="shared" ref="BZ261:BZ266" si="1490">IF(OR(BV261=16,BV261=76,BV261=96),"seize centime","")</f>
        <v/>
      </c>
      <c r="CA261" s="59" t="str">
        <f t="shared" ref="CA261:CA266" si="1491">CONCATENATE(" ",BW261,BX261,BY261,BZ261,IF(AND(VALUE(RIGHT(I261,2))&lt;&gt;0,VALUE(RIGHT(I261,1))=0),"centime",""),IF(VALUE(CONCATENATE(T261,U261))&gt;1,"s",""))</f>
        <v xml:space="preserve"> </v>
      </c>
      <c r="CB261" s="75"/>
      <c r="CC261" s="19" t="str">
        <f t="shared" ref="CC261:CC266" si="1492">CONCATENATE(Y261,AC261,AJ261,AN261,AR261,AY261,BC261,BG261,BN261,BP261,BT261,CA261)</f>
        <v xml:space="preserve">       zero euro  </v>
      </c>
      <c r="CD261" s="47" t="e">
        <f>#REF!*H261</f>
        <v>#REF!</v>
      </c>
    </row>
    <row r="262" spans="1:82" s="10" customFormat="1" ht="33.75" x14ac:dyDescent="0.2">
      <c r="A262" s="23" t="s">
        <v>337</v>
      </c>
      <c r="B262" s="80">
        <v>2</v>
      </c>
      <c r="C262" s="80">
        <v>7</v>
      </c>
      <c r="D262" s="80">
        <v>1</v>
      </c>
      <c r="E262" s="49">
        <f>IF(G262="","",MAX(E$9:E261)+1)</f>
        <v>197</v>
      </c>
      <c r="F262" s="76" t="s">
        <v>194</v>
      </c>
      <c r="G262" s="75" t="s">
        <v>42</v>
      </c>
      <c r="H262" s="43">
        <v>0</v>
      </c>
      <c r="I262" s="79" t="str">
        <f t="shared" si="1380"/>
        <v xml:space="preserve"> 0,00</v>
      </c>
      <c r="J262" s="79" t="str">
        <f t="shared" si="1435"/>
        <v>0</v>
      </c>
      <c r="K262" s="79" t="str">
        <f t="shared" si="1436"/>
        <v>0</v>
      </c>
      <c r="L262" s="79" t="str">
        <f t="shared" si="1437"/>
        <v>0</v>
      </c>
      <c r="M262" s="79" t="str">
        <f t="shared" si="1438"/>
        <v>0</v>
      </c>
      <c r="N262" s="79" t="str">
        <f t="shared" si="1439"/>
        <v>0</v>
      </c>
      <c r="O262" s="79" t="str">
        <f t="shared" si="1440"/>
        <v>0</v>
      </c>
      <c r="P262" s="79" t="str">
        <f t="shared" si="1441"/>
        <v>0</v>
      </c>
      <c r="Q262" s="79" t="str">
        <f t="shared" si="1442"/>
        <v>0</v>
      </c>
      <c r="R262" s="79" t="str">
        <f t="shared" si="1443"/>
        <v>0</v>
      </c>
      <c r="S262" s="79" t="s">
        <v>12</v>
      </c>
      <c r="T262" s="79" t="str">
        <f t="shared" si="1444"/>
        <v>0</v>
      </c>
      <c r="U262" s="79" t="str">
        <f t="shared" si="1445"/>
        <v>0</v>
      </c>
      <c r="V262" s="75"/>
      <c r="W262" s="59" t="str">
        <f t="shared" si="1446"/>
        <v/>
      </c>
      <c r="X262" s="59" t="str">
        <f t="shared" si="1447"/>
        <v/>
      </c>
      <c r="Y262" s="59" t="str">
        <f t="shared" si="1448"/>
        <v/>
      </c>
      <c r="Z262" s="75"/>
      <c r="AA262" s="59" t="str">
        <f t="shared" si="1449"/>
        <v/>
      </c>
      <c r="AB262" s="59" t="str">
        <f t="shared" si="1450"/>
        <v/>
      </c>
      <c r="AC262" s="59" t="str">
        <f t="shared" si="1451"/>
        <v xml:space="preserve"> </v>
      </c>
      <c r="AD262" s="75"/>
      <c r="AE262" s="59">
        <f t="shared" si="1452"/>
        <v>0</v>
      </c>
      <c r="AF262" s="59" t="str">
        <f t="shared" si="1453"/>
        <v/>
      </c>
      <c r="AG262" s="59" t="str">
        <f t="shared" si="1454"/>
        <v/>
      </c>
      <c r="AH262" s="59" t="str">
        <f t="shared" si="1455"/>
        <v/>
      </c>
      <c r="AI262" s="59" t="str">
        <f t="shared" si="1456"/>
        <v/>
      </c>
      <c r="AJ262" s="59" t="str">
        <f t="shared" si="1457"/>
        <v xml:space="preserve"> </v>
      </c>
      <c r="AK262" s="75"/>
      <c r="AL262" s="59" t="str">
        <f t="shared" si="1458"/>
        <v/>
      </c>
      <c r="AM262" s="59" t="str">
        <f t="shared" si="1459"/>
        <v/>
      </c>
      <c r="AN262" s="59" t="str">
        <f t="shared" si="1460"/>
        <v xml:space="preserve"> </v>
      </c>
      <c r="AO262" s="75"/>
      <c r="AP262" s="59" t="str">
        <f t="shared" si="1461"/>
        <v/>
      </c>
      <c r="AQ262" s="59" t="str">
        <f t="shared" si="1462"/>
        <v/>
      </c>
      <c r="AR262" s="59" t="str">
        <f t="shared" si="1463"/>
        <v xml:space="preserve"> </v>
      </c>
      <c r="AS262" s="75"/>
      <c r="AT262" s="59">
        <f t="shared" si="1464"/>
        <v>0</v>
      </c>
      <c r="AU262" s="59" t="str">
        <f t="shared" si="1465"/>
        <v/>
      </c>
      <c r="AV262" s="59" t="str">
        <f t="shared" si="1466"/>
        <v/>
      </c>
      <c r="AW262" s="59" t="str">
        <f t="shared" si="1467"/>
        <v/>
      </c>
      <c r="AX262" s="59" t="str">
        <f t="shared" si="1468"/>
        <v/>
      </c>
      <c r="AY262" s="59" t="str">
        <f t="shared" si="1469"/>
        <v xml:space="preserve"> </v>
      </c>
      <c r="AZ262" s="75"/>
      <c r="BA262" s="59" t="str">
        <f t="shared" si="1470"/>
        <v/>
      </c>
      <c r="BB262" s="59" t="str">
        <f t="shared" si="1471"/>
        <v/>
      </c>
      <c r="BC262" s="59" t="str">
        <f t="shared" si="1472"/>
        <v xml:space="preserve"> </v>
      </c>
      <c r="BD262" s="75"/>
      <c r="BE262" s="59" t="str">
        <f t="shared" si="1473"/>
        <v/>
      </c>
      <c r="BF262" s="59" t="str">
        <f t="shared" si="1474"/>
        <v/>
      </c>
      <c r="BG262" s="59" t="str">
        <f t="shared" si="1475"/>
        <v xml:space="preserve"> </v>
      </c>
      <c r="BH262" s="75"/>
      <c r="BI262" s="59">
        <f t="shared" si="1476"/>
        <v>0</v>
      </c>
      <c r="BJ262" s="59" t="str">
        <f t="shared" si="1477"/>
        <v/>
      </c>
      <c r="BK262" s="59" t="str">
        <f t="shared" si="1478"/>
        <v/>
      </c>
      <c r="BL262" s="59" t="str">
        <f t="shared" si="1479"/>
        <v/>
      </c>
      <c r="BM262" s="59" t="str">
        <f t="shared" si="1480"/>
        <v/>
      </c>
      <c r="BN262" s="59" t="str">
        <f t="shared" si="1481"/>
        <v>zero euro</v>
      </c>
      <c r="BO262" s="75"/>
      <c r="BP262" s="59" t="str">
        <f t="shared" si="1482"/>
        <v/>
      </c>
      <c r="BQ262" s="75"/>
      <c r="BR262" s="59" t="str">
        <f t="shared" si="1483"/>
        <v/>
      </c>
      <c r="BS262" s="59" t="str">
        <f t="shared" si="1484"/>
        <v/>
      </c>
      <c r="BT262" s="59" t="str">
        <f t="shared" si="1485"/>
        <v xml:space="preserve"> </v>
      </c>
      <c r="BU262" s="75"/>
      <c r="BV262" s="59">
        <f t="shared" si="1486"/>
        <v>0</v>
      </c>
      <c r="BW262" s="59" t="str">
        <f t="shared" si="1487"/>
        <v/>
      </c>
      <c r="BX262" s="59" t="str">
        <f t="shared" si="1488"/>
        <v/>
      </c>
      <c r="BY262" s="59" t="str">
        <f t="shared" si="1489"/>
        <v/>
      </c>
      <c r="BZ262" s="59" t="str">
        <f t="shared" si="1490"/>
        <v/>
      </c>
      <c r="CA262" s="59" t="str">
        <f t="shared" si="1491"/>
        <v xml:space="preserve"> </v>
      </c>
      <c r="CB262" s="75"/>
      <c r="CC262" s="19" t="str">
        <f t="shared" si="1492"/>
        <v xml:space="preserve">       zero euro  </v>
      </c>
      <c r="CD262" s="47" t="e">
        <f>#REF!*H262</f>
        <v>#REF!</v>
      </c>
    </row>
    <row r="263" spans="1:82" s="10" customFormat="1" ht="33.75" x14ac:dyDescent="0.2">
      <c r="A263" s="23" t="s">
        <v>337</v>
      </c>
      <c r="B263" s="80">
        <v>2</v>
      </c>
      <c r="C263" s="80">
        <v>7</v>
      </c>
      <c r="D263" s="80">
        <v>1</v>
      </c>
      <c r="E263" s="49">
        <f>IF(G263="","",MAX(E$9:E262)+1)</f>
        <v>198</v>
      </c>
      <c r="F263" s="76" t="s">
        <v>418</v>
      </c>
      <c r="G263" s="75" t="s">
        <v>42</v>
      </c>
      <c r="H263" s="43">
        <v>0</v>
      </c>
      <c r="I263" s="79" t="str">
        <f t="shared" si="1380"/>
        <v xml:space="preserve"> 0,00</v>
      </c>
      <c r="J263" s="79" t="str">
        <f t="shared" si="1435"/>
        <v>0</v>
      </c>
      <c r="K263" s="79" t="str">
        <f t="shared" si="1436"/>
        <v>0</v>
      </c>
      <c r="L263" s="79" t="str">
        <f t="shared" si="1437"/>
        <v>0</v>
      </c>
      <c r="M263" s="79" t="str">
        <f t="shared" si="1438"/>
        <v>0</v>
      </c>
      <c r="N263" s="79" t="str">
        <f t="shared" si="1439"/>
        <v>0</v>
      </c>
      <c r="O263" s="79" t="str">
        <f t="shared" si="1440"/>
        <v>0</v>
      </c>
      <c r="P263" s="79" t="str">
        <f t="shared" si="1441"/>
        <v>0</v>
      </c>
      <c r="Q263" s="79" t="str">
        <f t="shared" si="1442"/>
        <v>0</v>
      </c>
      <c r="R263" s="79" t="str">
        <f t="shared" si="1443"/>
        <v>0</v>
      </c>
      <c r="S263" s="79" t="s">
        <v>12</v>
      </c>
      <c r="T263" s="79" t="str">
        <f t="shared" si="1444"/>
        <v>0</v>
      </c>
      <c r="U263" s="79" t="str">
        <f t="shared" si="1445"/>
        <v>0</v>
      </c>
      <c r="V263" s="75"/>
      <c r="W263" s="59" t="str">
        <f t="shared" si="1446"/>
        <v/>
      </c>
      <c r="X263" s="59" t="str">
        <f t="shared" si="1447"/>
        <v/>
      </c>
      <c r="Y263" s="59" t="str">
        <f t="shared" si="1448"/>
        <v/>
      </c>
      <c r="Z263" s="75"/>
      <c r="AA263" s="59" t="str">
        <f t="shared" si="1449"/>
        <v/>
      </c>
      <c r="AB263" s="59" t="str">
        <f t="shared" si="1450"/>
        <v/>
      </c>
      <c r="AC263" s="59" t="str">
        <f t="shared" si="1451"/>
        <v xml:space="preserve"> </v>
      </c>
      <c r="AD263" s="75"/>
      <c r="AE263" s="59">
        <f t="shared" si="1452"/>
        <v>0</v>
      </c>
      <c r="AF263" s="59" t="str">
        <f t="shared" si="1453"/>
        <v/>
      </c>
      <c r="AG263" s="59" t="str">
        <f t="shared" si="1454"/>
        <v/>
      </c>
      <c r="AH263" s="59" t="str">
        <f t="shared" si="1455"/>
        <v/>
      </c>
      <c r="AI263" s="59" t="str">
        <f t="shared" si="1456"/>
        <v/>
      </c>
      <c r="AJ263" s="59" t="str">
        <f t="shared" si="1457"/>
        <v xml:space="preserve"> </v>
      </c>
      <c r="AK263" s="75"/>
      <c r="AL263" s="59" t="str">
        <f t="shared" si="1458"/>
        <v/>
      </c>
      <c r="AM263" s="59" t="str">
        <f t="shared" si="1459"/>
        <v/>
      </c>
      <c r="AN263" s="59" t="str">
        <f t="shared" si="1460"/>
        <v xml:space="preserve"> </v>
      </c>
      <c r="AO263" s="75"/>
      <c r="AP263" s="59" t="str">
        <f t="shared" si="1461"/>
        <v/>
      </c>
      <c r="AQ263" s="59" t="str">
        <f t="shared" si="1462"/>
        <v/>
      </c>
      <c r="AR263" s="59" t="str">
        <f t="shared" si="1463"/>
        <v xml:space="preserve"> </v>
      </c>
      <c r="AS263" s="75"/>
      <c r="AT263" s="59">
        <f t="shared" si="1464"/>
        <v>0</v>
      </c>
      <c r="AU263" s="59" t="str">
        <f t="shared" si="1465"/>
        <v/>
      </c>
      <c r="AV263" s="59" t="str">
        <f t="shared" si="1466"/>
        <v/>
      </c>
      <c r="AW263" s="59" t="str">
        <f t="shared" si="1467"/>
        <v/>
      </c>
      <c r="AX263" s="59" t="str">
        <f t="shared" si="1468"/>
        <v/>
      </c>
      <c r="AY263" s="59" t="str">
        <f t="shared" si="1469"/>
        <v xml:space="preserve"> </v>
      </c>
      <c r="AZ263" s="75"/>
      <c r="BA263" s="59" t="str">
        <f t="shared" si="1470"/>
        <v/>
      </c>
      <c r="BB263" s="59" t="str">
        <f t="shared" si="1471"/>
        <v/>
      </c>
      <c r="BC263" s="59" t="str">
        <f t="shared" si="1472"/>
        <v xml:space="preserve"> </v>
      </c>
      <c r="BD263" s="75"/>
      <c r="BE263" s="59" t="str">
        <f t="shared" si="1473"/>
        <v/>
      </c>
      <c r="BF263" s="59" t="str">
        <f t="shared" si="1474"/>
        <v/>
      </c>
      <c r="BG263" s="59" t="str">
        <f t="shared" si="1475"/>
        <v xml:space="preserve"> </v>
      </c>
      <c r="BH263" s="75"/>
      <c r="BI263" s="59">
        <f t="shared" si="1476"/>
        <v>0</v>
      </c>
      <c r="BJ263" s="59" t="str">
        <f t="shared" si="1477"/>
        <v/>
      </c>
      <c r="BK263" s="59" t="str">
        <f t="shared" si="1478"/>
        <v/>
      </c>
      <c r="BL263" s="59" t="str">
        <f t="shared" si="1479"/>
        <v/>
      </c>
      <c r="BM263" s="59" t="str">
        <f t="shared" si="1480"/>
        <v/>
      </c>
      <c r="BN263" s="59" t="str">
        <f t="shared" si="1481"/>
        <v>zero euro</v>
      </c>
      <c r="BO263" s="75"/>
      <c r="BP263" s="59" t="str">
        <f t="shared" si="1482"/>
        <v/>
      </c>
      <c r="BQ263" s="75"/>
      <c r="BR263" s="59" t="str">
        <f t="shared" si="1483"/>
        <v/>
      </c>
      <c r="BS263" s="59" t="str">
        <f t="shared" si="1484"/>
        <v/>
      </c>
      <c r="BT263" s="59" t="str">
        <f t="shared" si="1485"/>
        <v xml:space="preserve"> </v>
      </c>
      <c r="BU263" s="75"/>
      <c r="BV263" s="59">
        <f t="shared" si="1486"/>
        <v>0</v>
      </c>
      <c r="BW263" s="59" t="str">
        <f t="shared" si="1487"/>
        <v/>
      </c>
      <c r="BX263" s="59" t="str">
        <f t="shared" si="1488"/>
        <v/>
      </c>
      <c r="BY263" s="59" t="str">
        <f t="shared" si="1489"/>
        <v/>
      </c>
      <c r="BZ263" s="59" t="str">
        <f t="shared" si="1490"/>
        <v/>
      </c>
      <c r="CA263" s="59" t="str">
        <f t="shared" si="1491"/>
        <v xml:space="preserve"> </v>
      </c>
      <c r="CB263" s="75"/>
      <c r="CC263" s="19" t="str">
        <f t="shared" si="1492"/>
        <v xml:space="preserve">       zero euro  </v>
      </c>
      <c r="CD263" s="47" t="e">
        <f>#REF!*H263</f>
        <v>#REF!</v>
      </c>
    </row>
    <row r="264" spans="1:82" s="10" customFormat="1" ht="33.75" x14ac:dyDescent="0.2">
      <c r="A264" s="23" t="s">
        <v>337</v>
      </c>
      <c r="B264" s="80">
        <v>2</v>
      </c>
      <c r="C264" s="80">
        <v>7</v>
      </c>
      <c r="D264" s="80">
        <v>1</v>
      </c>
      <c r="E264" s="49">
        <f>IF(G264="","",MAX(E$9:E263)+1)</f>
        <v>199</v>
      </c>
      <c r="F264" s="76" t="s">
        <v>419</v>
      </c>
      <c r="G264" s="75" t="s">
        <v>42</v>
      </c>
      <c r="H264" s="43">
        <v>0</v>
      </c>
      <c r="I264" s="79" t="str">
        <f t="shared" si="1380"/>
        <v xml:space="preserve"> 0,00</v>
      </c>
      <c r="J264" s="79" t="str">
        <f t="shared" si="1435"/>
        <v>0</v>
      </c>
      <c r="K264" s="79" t="str">
        <f t="shared" si="1436"/>
        <v>0</v>
      </c>
      <c r="L264" s="79" t="str">
        <f t="shared" si="1437"/>
        <v>0</v>
      </c>
      <c r="M264" s="79" t="str">
        <f t="shared" si="1438"/>
        <v>0</v>
      </c>
      <c r="N264" s="79" t="str">
        <f t="shared" si="1439"/>
        <v>0</v>
      </c>
      <c r="O264" s="79" t="str">
        <f t="shared" si="1440"/>
        <v>0</v>
      </c>
      <c r="P264" s="79" t="str">
        <f t="shared" si="1441"/>
        <v>0</v>
      </c>
      <c r="Q264" s="79" t="str">
        <f t="shared" si="1442"/>
        <v>0</v>
      </c>
      <c r="R264" s="79" t="str">
        <f t="shared" si="1443"/>
        <v>0</v>
      </c>
      <c r="S264" s="79" t="s">
        <v>12</v>
      </c>
      <c r="T264" s="79" t="str">
        <f t="shared" si="1444"/>
        <v>0</v>
      </c>
      <c r="U264" s="79" t="str">
        <f t="shared" si="1445"/>
        <v>0</v>
      </c>
      <c r="V264" s="75"/>
      <c r="W264" s="59" t="str">
        <f t="shared" si="1446"/>
        <v/>
      </c>
      <c r="X264" s="59" t="str">
        <f t="shared" si="1447"/>
        <v/>
      </c>
      <c r="Y264" s="59" t="str">
        <f t="shared" si="1448"/>
        <v/>
      </c>
      <c r="Z264" s="75"/>
      <c r="AA264" s="59" t="str">
        <f t="shared" si="1449"/>
        <v/>
      </c>
      <c r="AB264" s="59" t="str">
        <f t="shared" si="1450"/>
        <v/>
      </c>
      <c r="AC264" s="59" t="str">
        <f t="shared" si="1451"/>
        <v xml:space="preserve"> </v>
      </c>
      <c r="AD264" s="75"/>
      <c r="AE264" s="59">
        <f t="shared" si="1452"/>
        <v>0</v>
      </c>
      <c r="AF264" s="59" t="str">
        <f t="shared" si="1453"/>
        <v/>
      </c>
      <c r="AG264" s="59" t="str">
        <f t="shared" si="1454"/>
        <v/>
      </c>
      <c r="AH264" s="59" t="str">
        <f t="shared" si="1455"/>
        <v/>
      </c>
      <c r="AI264" s="59" t="str">
        <f t="shared" si="1456"/>
        <v/>
      </c>
      <c r="AJ264" s="59" t="str">
        <f t="shared" si="1457"/>
        <v xml:space="preserve"> </v>
      </c>
      <c r="AK264" s="75"/>
      <c r="AL264" s="59" t="str">
        <f t="shared" si="1458"/>
        <v/>
      </c>
      <c r="AM264" s="59" t="str">
        <f t="shared" si="1459"/>
        <v/>
      </c>
      <c r="AN264" s="59" t="str">
        <f t="shared" si="1460"/>
        <v xml:space="preserve"> </v>
      </c>
      <c r="AO264" s="75"/>
      <c r="AP264" s="59" t="str">
        <f t="shared" si="1461"/>
        <v/>
      </c>
      <c r="AQ264" s="59" t="str">
        <f t="shared" si="1462"/>
        <v/>
      </c>
      <c r="AR264" s="59" t="str">
        <f t="shared" si="1463"/>
        <v xml:space="preserve"> </v>
      </c>
      <c r="AS264" s="75"/>
      <c r="AT264" s="59">
        <f t="shared" si="1464"/>
        <v>0</v>
      </c>
      <c r="AU264" s="59" t="str">
        <f t="shared" si="1465"/>
        <v/>
      </c>
      <c r="AV264" s="59" t="str">
        <f t="shared" si="1466"/>
        <v/>
      </c>
      <c r="AW264" s="59" t="str">
        <f t="shared" si="1467"/>
        <v/>
      </c>
      <c r="AX264" s="59" t="str">
        <f t="shared" si="1468"/>
        <v/>
      </c>
      <c r="AY264" s="59" t="str">
        <f t="shared" si="1469"/>
        <v xml:space="preserve"> </v>
      </c>
      <c r="AZ264" s="75"/>
      <c r="BA264" s="59" t="str">
        <f t="shared" si="1470"/>
        <v/>
      </c>
      <c r="BB264" s="59" t="str">
        <f t="shared" si="1471"/>
        <v/>
      </c>
      <c r="BC264" s="59" t="str">
        <f t="shared" si="1472"/>
        <v xml:space="preserve"> </v>
      </c>
      <c r="BD264" s="75"/>
      <c r="BE264" s="59" t="str">
        <f t="shared" si="1473"/>
        <v/>
      </c>
      <c r="BF264" s="59" t="str">
        <f t="shared" si="1474"/>
        <v/>
      </c>
      <c r="BG264" s="59" t="str">
        <f t="shared" si="1475"/>
        <v xml:space="preserve"> </v>
      </c>
      <c r="BH264" s="75"/>
      <c r="BI264" s="59">
        <f t="shared" si="1476"/>
        <v>0</v>
      </c>
      <c r="BJ264" s="59" t="str">
        <f t="shared" si="1477"/>
        <v/>
      </c>
      <c r="BK264" s="59" t="str">
        <f t="shared" si="1478"/>
        <v/>
      </c>
      <c r="BL264" s="59" t="str">
        <f t="shared" si="1479"/>
        <v/>
      </c>
      <c r="BM264" s="59" t="str">
        <f t="shared" si="1480"/>
        <v/>
      </c>
      <c r="BN264" s="59" t="str">
        <f t="shared" si="1481"/>
        <v>zero euro</v>
      </c>
      <c r="BO264" s="75"/>
      <c r="BP264" s="59" t="str">
        <f t="shared" si="1482"/>
        <v/>
      </c>
      <c r="BQ264" s="75"/>
      <c r="BR264" s="59" t="str">
        <f t="shared" si="1483"/>
        <v/>
      </c>
      <c r="BS264" s="59" t="str">
        <f t="shared" si="1484"/>
        <v/>
      </c>
      <c r="BT264" s="59" t="str">
        <f t="shared" si="1485"/>
        <v xml:space="preserve"> </v>
      </c>
      <c r="BU264" s="75"/>
      <c r="BV264" s="59">
        <f t="shared" si="1486"/>
        <v>0</v>
      </c>
      <c r="BW264" s="59" t="str">
        <f t="shared" si="1487"/>
        <v/>
      </c>
      <c r="BX264" s="59" t="str">
        <f t="shared" si="1488"/>
        <v/>
      </c>
      <c r="BY264" s="59" t="str">
        <f t="shared" si="1489"/>
        <v/>
      </c>
      <c r="BZ264" s="59" t="str">
        <f t="shared" si="1490"/>
        <v/>
      </c>
      <c r="CA264" s="59" t="str">
        <f t="shared" si="1491"/>
        <v xml:space="preserve"> </v>
      </c>
      <c r="CB264" s="75"/>
      <c r="CC264" s="19" t="str">
        <f t="shared" si="1492"/>
        <v xml:space="preserve">       zero euro  </v>
      </c>
      <c r="CD264" s="47" t="e">
        <f>#REF!*H264</f>
        <v>#REF!</v>
      </c>
    </row>
    <row r="265" spans="1:82" s="10" customFormat="1" ht="22.5" x14ac:dyDescent="0.2">
      <c r="A265" s="23" t="s">
        <v>337</v>
      </c>
      <c r="B265" s="80">
        <v>2</v>
      </c>
      <c r="C265" s="80">
        <v>7</v>
      </c>
      <c r="D265" s="80">
        <v>1</v>
      </c>
      <c r="E265" s="49">
        <f>IF(G265="","",MAX(E$9:E262)+1)</f>
        <v>198</v>
      </c>
      <c r="F265" s="76" t="s">
        <v>195</v>
      </c>
      <c r="G265" s="75" t="s">
        <v>42</v>
      </c>
      <c r="H265" s="43">
        <v>0</v>
      </c>
      <c r="I265" s="79" t="str">
        <f t="shared" si="1380"/>
        <v xml:space="preserve"> 0,00</v>
      </c>
      <c r="J265" s="79" t="str">
        <f t="shared" si="1435"/>
        <v>0</v>
      </c>
      <c r="K265" s="79" t="str">
        <f t="shared" si="1436"/>
        <v>0</v>
      </c>
      <c r="L265" s="79" t="str">
        <f t="shared" si="1437"/>
        <v>0</v>
      </c>
      <c r="M265" s="79" t="str">
        <f t="shared" si="1438"/>
        <v>0</v>
      </c>
      <c r="N265" s="79" t="str">
        <f t="shared" si="1439"/>
        <v>0</v>
      </c>
      <c r="O265" s="79" t="str">
        <f t="shared" si="1440"/>
        <v>0</v>
      </c>
      <c r="P265" s="79" t="str">
        <f t="shared" si="1441"/>
        <v>0</v>
      </c>
      <c r="Q265" s="79" t="str">
        <f t="shared" si="1442"/>
        <v>0</v>
      </c>
      <c r="R265" s="79" t="str">
        <f t="shared" si="1443"/>
        <v>0</v>
      </c>
      <c r="S265" s="79" t="s">
        <v>12</v>
      </c>
      <c r="T265" s="79" t="str">
        <f t="shared" si="1444"/>
        <v>0</v>
      </c>
      <c r="U265" s="79" t="str">
        <f t="shared" si="1445"/>
        <v>0</v>
      </c>
      <c r="V265" s="75"/>
      <c r="W265" s="59" t="str">
        <f t="shared" si="1446"/>
        <v/>
      </c>
      <c r="X265" s="59" t="str">
        <f t="shared" si="1447"/>
        <v/>
      </c>
      <c r="Y265" s="59" t="str">
        <f t="shared" si="1448"/>
        <v/>
      </c>
      <c r="Z265" s="75"/>
      <c r="AA265" s="59" t="str">
        <f t="shared" si="1449"/>
        <v/>
      </c>
      <c r="AB265" s="59" t="str">
        <f t="shared" si="1450"/>
        <v/>
      </c>
      <c r="AC265" s="59" t="str">
        <f t="shared" si="1451"/>
        <v xml:space="preserve"> </v>
      </c>
      <c r="AD265" s="75"/>
      <c r="AE265" s="59">
        <f t="shared" si="1452"/>
        <v>0</v>
      </c>
      <c r="AF265" s="59" t="str">
        <f t="shared" si="1453"/>
        <v/>
      </c>
      <c r="AG265" s="59" t="str">
        <f t="shared" si="1454"/>
        <v/>
      </c>
      <c r="AH265" s="59" t="str">
        <f t="shared" si="1455"/>
        <v/>
      </c>
      <c r="AI265" s="59" t="str">
        <f t="shared" si="1456"/>
        <v/>
      </c>
      <c r="AJ265" s="59" t="str">
        <f t="shared" si="1457"/>
        <v xml:space="preserve"> </v>
      </c>
      <c r="AK265" s="75"/>
      <c r="AL265" s="59" t="str">
        <f t="shared" si="1458"/>
        <v/>
      </c>
      <c r="AM265" s="59" t="str">
        <f t="shared" si="1459"/>
        <v/>
      </c>
      <c r="AN265" s="59" t="str">
        <f t="shared" si="1460"/>
        <v xml:space="preserve"> </v>
      </c>
      <c r="AO265" s="75"/>
      <c r="AP265" s="59" t="str">
        <f t="shared" si="1461"/>
        <v/>
      </c>
      <c r="AQ265" s="59" t="str">
        <f t="shared" si="1462"/>
        <v/>
      </c>
      <c r="AR265" s="59" t="str">
        <f t="shared" si="1463"/>
        <v xml:space="preserve"> </v>
      </c>
      <c r="AS265" s="75"/>
      <c r="AT265" s="59">
        <f t="shared" si="1464"/>
        <v>0</v>
      </c>
      <c r="AU265" s="59" t="str">
        <f t="shared" si="1465"/>
        <v/>
      </c>
      <c r="AV265" s="59" t="str">
        <f t="shared" si="1466"/>
        <v/>
      </c>
      <c r="AW265" s="59" t="str">
        <f t="shared" si="1467"/>
        <v/>
      </c>
      <c r="AX265" s="59" t="str">
        <f t="shared" si="1468"/>
        <v/>
      </c>
      <c r="AY265" s="59" t="str">
        <f t="shared" si="1469"/>
        <v xml:space="preserve"> </v>
      </c>
      <c r="AZ265" s="75"/>
      <c r="BA265" s="59" t="str">
        <f t="shared" si="1470"/>
        <v/>
      </c>
      <c r="BB265" s="59" t="str">
        <f t="shared" si="1471"/>
        <v/>
      </c>
      <c r="BC265" s="59" t="str">
        <f t="shared" si="1472"/>
        <v xml:space="preserve"> </v>
      </c>
      <c r="BD265" s="75"/>
      <c r="BE265" s="59" t="str">
        <f t="shared" si="1473"/>
        <v/>
      </c>
      <c r="BF265" s="59" t="str">
        <f t="shared" si="1474"/>
        <v/>
      </c>
      <c r="BG265" s="59" t="str">
        <f t="shared" si="1475"/>
        <v xml:space="preserve"> </v>
      </c>
      <c r="BH265" s="75"/>
      <c r="BI265" s="59">
        <f t="shared" si="1476"/>
        <v>0</v>
      </c>
      <c r="BJ265" s="59" t="str">
        <f t="shared" si="1477"/>
        <v/>
      </c>
      <c r="BK265" s="59" t="str">
        <f t="shared" si="1478"/>
        <v/>
      </c>
      <c r="BL265" s="59" t="str">
        <f t="shared" si="1479"/>
        <v/>
      </c>
      <c r="BM265" s="59" t="str">
        <f t="shared" si="1480"/>
        <v/>
      </c>
      <c r="BN265" s="59" t="str">
        <f t="shared" si="1481"/>
        <v>zero euro</v>
      </c>
      <c r="BO265" s="75"/>
      <c r="BP265" s="59" t="str">
        <f t="shared" si="1482"/>
        <v/>
      </c>
      <c r="BQ265" s="75"/>
      <c r="BR265" s="59" t="str">
        <f t="shared" si="1483"/>
        <v/>
      </c>
      <c r="BS265" s="59" t="str">
        <f t="shared" si="1484"/>
        <v/>
      </c>
      <c r="BT265" s="59" t="str">
        <f t="shared" si="1485"/>
        <v xml:space="preserve"> </v>
      </c>
      <c r="BU265" s="75"/>
      <c r="BV265" s="59">
        <f t="shared" si="1486"/>
        <v>0</v>
      </c>
      <c r="BW265" s="59" t="str">
        <f t="shared" si="1487"/>
        <v/>
      </c>
      <c r="BX265" s="59" t="str">
        <f t="shared" si="1488"/>
        <v/>
      </c>
      <c r="BY265" s="59" t="str">
        <f t="shared" si="1489"/>
        <v/>
      </c>
      <c r="BZ265" s="59" t="str">
        <f t="shared" si="1490"/>
        <v/>
      </c>
      <c r="CA265" s="59" t="str">
        <f t="shared" si="1491"/>
        <v xml:space="preserve"> </v>
      </c>
      <c r="CB265" s="75"/>
      <c r="CC265" s="19" t="str">
        <f t="shared" si="1492"/>
        <v xml:space="preserve">       zero euro  </v>
      </c>
      <c r="CD265" s="47" t="e">
        <f>#REF!*H265</f>
        <v>#REF!</v>
      </c>
    </row>
    <row r="266" spans="1:82" s="10" customFormat="1" ht="22.5" x14ac:dyDescent="0.2">
      <c r="A266" s="23" t="s">
        <v>337</v>
      </c>
      <c r="B266" s="80">
        <v>2</v>
      </c>
      <c r="C266" s="80">
        <v>7</v>
      </c>
      <c r="D266" s="80">
        <v>1</v>
      </c>
      <c r="E266" s="49">
        <f>IF(G266="","",MAX(E$9:E263)+1)</f>
        <v>199</v>
      </c>
      <c r="F266" s="76" t="s">
        <v>420</v>
      </c>
      <c r="G266" s="75" t="s">
        <v>42</v>
      </c>
      <c r="H266" s="43">
        <v>0</v>
      </c>
      <c r="I266" s="79" t="str">
        <f t="shared" si="1380"/>
        <v xml:space="preserve"> 0,00</v>
      </c>
      <c r="J266" s="79" t="str">
        <f t="shared" si="1435"/>
        <v>0</v>
      </c>
      <c r="K266" s="79" t="str">
        <f t="shared" si="1436"/>
        <v>0</v>
      </c>
      <c r="L266" s="79" t="str">
        <f t="shared" si="1437"/>
        <v>0</v>
      </c>
      <c r="M266" s="79" t="str">
        <f t="shared" si="1438"/>
        <v>0</v>
      </c>
      <c r="N266" s="79" t="str">
        <f t="shared" si="1439"/>
        <v>0</v>
      </c>
      <c r="O266" s="79" t="str">
        <f t="shared" si="1440"/>
        <v>0</v>
      </c>
      <c r="P266" s="79" t="str">
        <f t="shared" si="1441"/>
        <v>0</v>
      </c>
      <c r="Q266" s="79" t="str">
        <f t="shared" si="1442"/>
        <v>0</v>
      </c>
      <c r="R266" s="79" t="str">
        <f t="shared" si="1443"/>
        <v>0</v>
      </c>
      <c r="S266" s="79" t="s">
        <v>12</v>
      </c>
      <c r="T266" s="79" t="str">
        <f t="shared" si="1444"/>
        <v>0</v>
      </c>
      <c r="U266" s="79" t="str">
        <f t="shared" si="1445"/>
        <v>0</v>
      </c>
      <c r="V266" s="75"/>
      <c r="W266" s="59" t="str">
        <f t="shared" si="1446"/>
        <v/>
      </c>
      <c r="X266" s="59" t="str">
        <f t="shared" si="1447"/>
        <v/>
      </c>
      <c r="Y266" s="59" t="str">
        <f t="shared" si="1448"/>
        <v/>
      </c>
      <c r="Z266" s="75"/>
      <c r="AA266" s="59" t="str">
        <f t="shared" si="1449"/>
        <v/>
      </c>
      <c r="AB266" s="59" t="str">
        <f t="shared" si="1450"/>
        <v/>
      </c>
      <c r="AC266" s="59" t="str">
        <f t="shared" si="1451"/>
        <v xml:space="preserve"> </v>
      </c>
      <c r="AD266" s="75"/>
      <c r="AE266" s="59">
        <f t="shared" si="1452"/>
        <v>0</v>
      </c>
      <c r="AF266" s="59" t="str">
        <f t="shared" si="1453"/>
        <v/>
      </c>
      <c r="AG266" s="59" t="str">
        <f t="shared" si="1454"/>
        <v/>
      </c>
      <c r="AH266" s="59" t="str">
        <f t="shared" si="1455"/>
        <v/>
      </c>
      <c r="AI266" s="59" t="str">
        <f t="shared" si="1456"/>
        <v/>
      </c>
      <c r="AJ266" s="59" t="str">
        <f t="shared" si="1457"/>
        <v xml:space="preserve"> </v>
      </c>
      <c r="AK266" s="75"/>
      <c r="AL266" s="59" t="str">
        <f t="shared" si="1458"/>
        <v/>
      </c>
      <c r="AM266" s="59" t="str">
        <f t="shared" si="1459"/>
        <v/>
      </c>
      <c r="AN266" s="59" t="str">
        <f t="shared" si="1460"/>
        <v xml:space="preserve"> </v>
      </c>
      <c r="AO266" s="75"/>
      <c r="AP266" s="59" t="str">
        <f t="shared" si="1461"/>
        <v/>
      </c>
      <c r="AQ266" s="59" t="str">
        <f t="shared" si="1462"/>
        <v/>
      </c>
      <c r="AR266" s="59" t="str">
        <f t="shared" si="1463"/>
        <v xml:space="preserve"> </v>
      </c>
      <c r="AS266" s="75"/>
      <c r="AT266" s="59">
        <f t="shared" si="1464"/>
        <v>0</v>
      </c>
      <c r="AU266" s="59" t="str">
        <f t="shared" si="1465"/>
        <v/>
      </c>
      <c r="AV266" s="59" t="str">
        <f t="shared" si="1466"/>
        <v/>
      </c>
      <c r="AW266" s="59" t="str">
        <f t="shared" si="1467"/>
        <v/>
      </c>
      <c r="AX266" s="59" t="str">
        <f t="shared" si="1468"/>
        <v/>
      </c>
      <c r="AY266" s="59" t="str">
        <f t="shared" si="1469"/>
        <v xml:space="preserve"> </v>
      </c>
      <c r="AZ266" s="75"/>
      <c r="BA266" s="59" t="str">
        <f t="shared" si="1470"/>
        <v/>
      </c>
      <c r="BB266" s="59" t="str">
        <f t="shared" si="1471"/>
        <v/>
      </c>
      <c r="BC266" s="59" t="str">
        <f t="shared" si="1472"/>
        <v xml:space="preserve"> </v>
      </c>
      <c r="BD266" s="75"/>
      <c r="BE266" s="59" t="str">
        <f t="shared" si="1473"/>
        <v/>
      </c>
      <c r="BF266" s="59" t="str">
        <f t="shared" si="1474"/>
        <v/>
      </c>
      <c r="BG266" s="59" t="str">
        <f t="shared" si="1475"/>
        <v xml:space="preserve"> </v>
      </c>
      <c r="BH266" s="75"/>
      <c r="BI266" s="59">
        <f t="shared" si="1476"/>
        <v>0</v>
      </c>
      <c r="BJ266" s="59" t="str">
        <f t="shared" si="1477"/>
        <v/>
      </c>
      <c r="BK266" s="59" t="str">
        <f t="shared" si="1478"/>
        <v/>
      </c>
      <c r="BL266" s="59" t="str">
        <f t="shared" si="1479"/>
        <v/>
      </c>
      <c r="BM266" s="59" t="str">
        <f t="shared" si="1480"/>
        <v/>
      </c>
      <c r="BN266" s="59" t="str">
        <f t="shared" si="1481"/>
        <v>zero euro</v>
      </c>
      <c r="BO266" s="75"/>
      <c r="BP266" s="59" t="str">
        <f t="shared" si="1482"/>
        <v/>
      </c>
      <c r="BQ266" s="75"/>
      <c r="BR266" s="59" t="str">
        <f t="shared" si="1483"/>
        <v/>
      </c>
      <c r="BS266" s="59" t="str">
        <f t="shared" si="1484"/>
        <v/>
      </c>
      <c r="BT266" s="59" t="str">
        <f t="shared" si="1485"/>
        <v xml:space="preserve"> </v>
      </c>
      <c r="BU266" s="75"/>
      <c r="BV266" s="59">
        <f t="shared" si="1486"/>
        <v>0</v>
      </c>
      <c r="BW266" s="59" t="str">
        <f t="shared" si="1487"/>
        <v/>
      </c>
      <c r="BX266" s="59" t="str">
        <f t="shared" si="1488"/>
        <v/>
      </c>
      <c r="BY266" s="59" t="str">
        <f t="shared" si="1489"/>
        <v/>
      </c>
      <c r="BZ266" s="59" t="str">
        <f t="shared" si="1490"/>
        <v/>
      </c>
      <c r="CA266" s="59" t="str">
        <f t="shared" si="1491"/>
        <v xml:space="preserve"> </v>
      </c>
      <c r="CB266" s="75"/>
      <c r="CC266" s="19" t="str">
        <f t="shared" si="1492"/>
        <v xml:space="preserve">       zero euro  </v>
      </c>
      <c r="CD266" s="47" t="e">
        <f>#REF!*H266</f>
        <v>#REF!</v>
      </c>
    </row>
    <row r="267" spans="1:82" s="10" customFormat="1" ht="15" customHeight="1" x14ac:dyDescent="0.2">
      <c r="A267" s="23" t="s">
        <v>337</v>
      </c>
      <c r="B267" s="56">
        <v>2</v>
      </c>
      <c r="C267" s="56">
        <v>7</v>
      </c>
      <c r="D267" s="56">
        <v>2</v>
      </c>
      <c r="E267" s="57" t="str">
        <f>IF(G267="","",MAX(E$9:E265)+1)</f>
        <v/>
      </c>
      <c r="F267" s="78" t="s">
        <v>196</v>
      </c>
      <c r="G267" s="59"/>
      <c r="H267" s="38"/>
      <c r="I267" s="79"/>
      <c r="J267" s="79"/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  <c r="V267" s="59"/>
      <c r="W267" s="59"/>
      <c r="X267" s="59"/>
      <c r="Y267" s="59"/>
      <c r="Z267" s="59"/>
      <c r="AA267" s="59"/>
      <c r="AB267" s="59"/>
      <c r="AC267" s="59"/>
      <c r="AD267" s="59"/>
      <c r="AE267" s="59"/>
      <c r="AF267" s="59"/>
      <c r="AG267" s="59"/>
      <c r="AH267" s="59"/>
      <c r="AI267" s="59"/>
      <c r="AJ267" s="59"/>
      <c r="AK267" s="59"/>
      <c r="AL267" s="59"/>
      <c r="AM267" s="59"/>
      <c r="AN267" s="59"/>
      <c r="AO267" s="59"/>
      <c r="AP267" s="59"/>
      <c r="AQ267" s="59"/>
      <c r="AR267" s="59"/>
      <c r="AS267" s="59"/>
      <c r="AT267" s="59"/>
      <c r="AU267" s="59"/>
      <c r="AV267" s="59"/>
      <c r="AW267" s="59"/>
      <c r="AX267" s="59"/>
      <c r="AY267" s="59"/>
      <c r="AZ267" s="59"/>
      <c r="BA267" s="59"/>
      <c r="BB267" s="59"/>
      <c r="BC267" s="59"/>
      <c r="BD267" s="59"/>
      <c r="BE267" s="59"/>
      <c r="BF267" s="59"/>
      <c r="BG267" s="59"/>
      <c r="BH267" s="59"/>
      <c r="BI267" s="59"/>
      <c r="BJ267" s="59"/>
      <c r="BK267" s="59"/>
      <c r="BL267" s="59"/>
      <c r="BM267" s="59"/>
      <c r="BN267" s="59"/>
      <c r="BO267" s="59"/>
      <c r="BP267" s="59"/>
      <c r="BQ267" s="59"/>
      <c r="BR267" s="59"/>
      <c r="BS267" s="59"/>
      <c r="BT267" s="59"/>
      <c r="BU267" s="59"/>
      <c r="BV267" s="59"/>
      <c r="BW267" s="59"/>
      <c r="BX267" s="59"/>
      <c r="BY267" s="59"/>
      <c r="BZ267" s="59"/>
      <c r="CA267" s="59"/>
      <c r="CB267" s="59"/>
      <c r="CC267" s="59"/>
      <c r="CD267" s="59"/>
    </row>
    <row r="268" spans="1:82" s="10" customFormat="1" ht="22.5" x14ac:dyDescent="0.2">
      <c r="A268" s="23" t="s">
        <v>337</v>
      </c>
      <c r="B268" s="80">
        <v>2</v>
      </c>
      <c r="C268" s="80">
        <v>7</v>
      </c>
      <c r="D268" s="80">
        <v>2</v>
      </c>
      <c r="E268" s="49">
        <f>IF(G268="","",MAX(E$9:E267)+1)</f>
        <v>200</v>
      </c>
      <c r="F268" s="76" t="s">
        <v>197</v>
      </c>
      <c r="G268" s="75" t="s">
        <v>42</v>
      </c>
      <c r="H268" s="43">
        <v>0</v>
      </c>
      <c r="I268" s="79" t="str">
        <f t="shared" si="1380"/>
        <v xml:space="preserve"> 0,00</v>
      </c>
      <c r="J268" s="79" t="str">
        <f>IF(H268&gt;=100000000,MID(RIGHT(I268,12),1,1),"0")</f>
        <v>0</v>
      </c>
      <c r="K268" s="79" t="str">
        <f>IF(H268&gt;=10000000,MID(RIGHT(I268,11),1,1),"0")</f>
        <v>0</v>
      </c>
      <c r="L268" s="79" t="str">
        <f>IF(H268&gt;=1000000,MID(RIGHT(I268,10),1,1),"0")</f>
        <v>0</v>
      </c>
      <c r="M268" s="79" t="str">
        <f>IF(H268&gt;=100000,MID(RIGHT(I268,9),1,1),"0")</f>
        <v>0</v>
      </c>
      <c r="N268" s="79" t="str">
        <f>IF(H268&gt;=10000,MID(RIGHT(I268,8),1,1),"0")</f>
        <v>0</v>
      </c>
      <c r="O268" s="79" t="str">
        <f>IF(H268&gt;=1000,MID(RIGHT(I268,7),1,1),"0")</f>
        <v>0</v>
      </c>
      <c r="P268" s="79" t="str">
        <f>IF(H268&gt;=100,MID(RIGHT(I268,6),1,1),"0")</f>
        <v>0</v>
      </c>
      <c r="Q268" s="79" t="str">
        <f>IF(H268&gt;=10,MID(RIGHT(I268,5),1,1),"0")</f>
        <v>0</v>
      </c>
      <c r="R268" s="79" t="str">
        <f>IF(H268&gt;=0,MID(RIGHT(I268,4),1,1),"0")</f>
        <v>0</v>
      </c>
      <c r="S268" s="79" t="s">
        <v>12</v>
      </c>
      <c r="T268" s="79" t="str">
        <f>IF(INT(H268)&lt;&gt;H268,MID(RIGHT(I268,2),1,1),"0")</f>
        <v>0</v>
      </c>
      <c r="U268" s="79" t="str">
        <f>IF(INT(H268*10)&lt;&gt;H268*10,RIGHT(I268,1),"0")</f>
        <v>0</v>
      </c>
      <c r="V268" s="75"/>
      <c r="W268" s="59" t="str">
        <f>IF(OR(VALUE(J268)=0,VALUE(J268)&gt;5),"",CONCATENATE(IF(VALUE(J268)=1,"",IF(VALUE(J268)=2,"deux ",IF(VALUE(J268)=3,"trois ",IF(VALUE(J268)=4,"quatre ",IF(VALUE(J268)=5,"cinq "))))),"cent"))</f>
        <v/>
      </c>
      <c r="X268" s="59" t="str">
        <f>IF(OR(J268="",VALUE(J268)&lt;6),"",CONCATENATE(IF(VALUE(J268)=6,"six ",IF(VALUE(J268)=7,"sept ",IF(VALUE(J268)=8,"huit ",IF(VALUE(J268)=9,"neuf ")))),"cent"))</f>
        <v/>
      </c>
      <c r="Y268" s="59" t="str">
        <f>CONCATENATE(W268,X268)</f>
        <v/>
      </c>
      <c r="Z268" s="75"/>
      <c r="AA268" s="59" t="str">
        <f>IF(OR(K268="",VALUE(K268)=0,VALUE(K268)&gt;5,AND(VALUE(AE268)&gt;10,VALUE(AE268)&lt;17)),"",IF(OR(VALUE(AE268)=10,AND(VALUE(AE268)&gt;16,VALUE(AE268)&lt;20)),"dix",IF(VALUE(K268)=2,"vingt",IF(VALUE(K268)=3,"trente",IF(VALUE(K268)=4,"quarante",IF(VALUE(K268)=5,"cinquante"))))))</f>
        <v/>
      </c>
      <c r="AB268" s="59" t="str">
        <f>IF(OR(K268="",VALUE(K268)&lt;6),"",IF(AND(VALUE(K268)=7,OR(VALUE(L268)=0,AE268&gt;76)),"soixante dix",IF(OR(VALUE(K268)=6,VALUE(K268)=7),"soixante",IF(AND(VALUE(K268)=9,OR(VALUE(L268)=0,VALUE(AE268)&gt;96)),"quatre vingt dix",IF(OR(VALUE(K268)=8,VALUE(K268)=9),"quatre vingt")))))</f>
        <v/>
      </c>
      <c r="AC268" s="59" t="str">
        <f>CONCATENATE(" ",AA268,AB268,IF(OR(VALUE(L268)&lt;&gt;1,VALUE(K268)=0,VALUE(K268)=1,VALUE(K268)=8,VALUE(K268)=9),""," et"))</f>
        <v xml:space="preserve"> </v>
      </c>
      <c r="AD268" s="75"/>
      <c r="AE268" s="59">
        <f>VALUE(CONCATENATE(K268,L268))</f>
        <v>0</v>
      </c>
      <c r="AF268" s="59" t="str">
        <f>IF(OR(VALUE(L268)=0,AE268="",VALUE(L268)&gt;5,AND(VALUE(AE268)&gt;5,VALUE(AE268)&lt;16),AND(VALUE(AE268)&gt;65,VALUE(AE268)&lt;76),AND(VALUE(AE268)&gt;85,VALUE(AE268)&lt;96)),"",CONCATENATE(IF(VALUE(L268)=1,"un",IF(VALUE(L268)=2,"deux",IF(VALUE(L268)=3,"trois",IF(VALUE(L268)=4,"quatre",IF(VALUE(L268)=5,"cinq")))))," million"))</f>
        <v/>
      </c>
      <c r="AG268" s="59" t="str">
        <f>IF(OR(AE268="",VALUE(L268)&lt;6,AND(VALUE(AE268)&gt;10,VALUE(AE268)&lt;17),AE268=76,AE268=96),"",CONCATENATE(IF(VALUE(L268)=6,"six",IF(VALUE(L268)=7,"sept",IF(VALUE(L268)=8,"huit",IF(VALUE(L268)=9,"neuf",IF(VALUE(AE268)=10,"dix")))))," million"))</f>
        <v/>
      </c>
      <c r="AH268" s="59" t="str">
        <f>IF(OR(AE268="",VALUE(AE268)&lt;11,AND(VALUE(AE268)&gt;15,VALUE(AE268)&lt;71),AND(VALUE(AE268)&gt;75,VALUE(AE268)&lt;91),VALUE(AE268)&gt;95),"",CONCATENATE(IF(OR(VALUE(AE268)=91,VALUE(AE268)=71,VALUE(AE268)=11),"onze",IF(OR(VALUE(AE268)=92,VALUE(AE268)=72,VALUE(AE268)=12),"douze",IF(OR(VALUE(AE268)=93,VALUE(AE268)=73,VALUE(AE268)=13),"treize",IF(OR(AE268=94,AE268=74,AE268=14),"quatorze",IF(OR(AE268=95,AE268=75,AE268=15),"quinze")))))," million"))</f>
        <v/>
      </c>
      <c r="AI268" s="59" t="str">
        <f>IF(OR(AE268=16,AE268=76,AE268=96),"seize million","")</f>
        <v/>
      </c>
      <c r="AJ268" s="59" t="str">
        <f>CONCATENATE(" ",AF268,AG268,AH268,AI268,IF(VALUE(CONCATENATE(J268,K268,L268))=0,"",IF(VALUE(L268)=0,"million","")),IF(AND(VALUE(CONCATENATE(J268,K268,L268))&gt;1,VALUE(CONCATENATE(M268,N268,O268,P268,Q268,R268))=0),"s",""))</f>
        <v xml:space="preserve"> </v>
      </c>
      <c r="AK268" s="75"/>
      <c r="AL268" s="59" t="str">
        <f>IF(OR(VALUE(M268)=0,VALUE(M268)&gt;5),"",CONCATENATE(IF(VALUE(M268)=1,"",IF(VALUE(M268)=2,"deux ",IF(VALUE(M268)=3,"trois ",IF(VALUE(M268)=4,"quatre ",IF(VALUE(M268)=5,"cinq "))))),"cent"))</f>
        <v/>
      </c>
      <c r="AM268" s="59" t="str">
        <f>IF(OR(M268="",VALUE(M268)&lt;6),"",CONCATENATE(IF(VALUE(M268)=6,"six ",IF(VALUE(M268)=7,"sept ",IF(VALUE(M268)=8,"huit ",IF(VALUE(M268)=9,"neuf ")))),"cent"))</f>
        <v/>
      </c>
      <c r="AN268" s="59" t="str">
        <f>CONCATENATE(" ",AL268,AM268)</f>
        <v xml:space="preserve"> </v>
      </c>
      <c r="AO268" s="75"/>
      <c r="AP268" s="59" t="str">
        <f>IF(OR(N268="",VALUE(N268)=0,VALUE(N268)&gt;5,AND(VALUE(AT268)&gt;10,VALUE(AT268)&lt;17)),"",IF(OR(VALUE(AT268)=10,AND(VALUE(AT268)&gt;16,VALUE(AT268)&lt;20)),"dix",IF(VALUE(N268)=2,"vingt",IF(VALUE(N268)=3,"trente",IF(VALUE(N268)=4,"quarante",IF(VALUE(N268)=5,"cinquante"))))))</f>
        <v/>
      </c>
      <c r="AQ268" s="59" t="str">
        <f>IF(OR(N268="",VALUE(N268)&lt;6),"",IF(AND(VALUE(N268)=7,OR(VALUE(O268)=0,AT268&gt;76)),"soixante dix",IF(OR(VALUE(N268)=6,VALUE(N268)=7),"soixante",IF(AND(VALUE(N268)=9,OR(VALUE(O268)=0,VALUE(AT268)&gt;96)),"quatre vingt dix",IF(OR(VALUE(N268)=8,VALUE(N268)=9),"quatre vingt")))))</f>
        <v/>
      </c>
      <c r="AR268" s="59" t="str">
        <f>CONCATENATE(" ",AP268,AQ268,IF(OR(VALUE(O268)&lt;&gt;1,VALUE(N268)=0,VALUE(N268)=1,VALUE(N268)=8,VALUE(N268)=9),""," et"))</f>
        <v xml:space="preserve"> </v>
      </c>
      <c r="AS268" s="75"/>
      <c r="AT268" s="59">
        <f>VALUE(CONCATENATE(N268,O268))</f>
        <v>0</v>
      </c>
      <c r="AU268" s="59" t="str">
        <f>IF(OR(VALUE(O268)=0,AT268="",VALUE(O268)&gt;5,AND(VALUE(AT268)&gt;5,VALUE(AT268)&lt;16),AND(VALUE(AT268)&gt;65,VALUE(AT268)&lt;76),AND(VALUE(AT268)&gt;85,VALUE(AT268)&lt;96)),"",CONCATENATE(IF(VALUE(O268)=1,"un",IF(VALUE(O268)=2,"deux",IF(VALUE(O268)=3,"trois",IF(VALUE(O268)=4,"quatre",IF(VALUE(O268)=5,"cinq")))))," mille"))</f>
        <v/>
      </c>
      <c r="AV268" s="59" t="str">
        <f>IF(OR(AT268="",VALUE(O268)&lt;6,AND(VALUE(AT268)&gt;10,VALUE(AT268)&lt;17),AT268=76,AT268=96),"",CONCATENATE(IF(VALUE(O268)=6,"six",IF(VALUE(O268)=7,"sept",IF(VALUE(O268)=8,"huit",IF(VALUE(O268)=9,"neuf",IF(VALUE(AT268)=10,"dix")))))," mille"))</f>
        <v/>
      </c>
      <c r="AW268" s="59" t="str">
        <f>IF(OR(AT268="",VALUE(AT268)&lt;11,AND(VALUE(AT268)&gt;15,VALUE(AT268)&lt;71),AND(VALUE(AT268)&gt;75,VALUE(AT268)&lt;91),VALUE(AT268)&gt;95),"",CONCATENATE(IF(OR(VALUE(AT268)=91,VALUE(AT268)=71,VALUE(AT268)=11),"onze",IF(OR(VALUE(AT268)=92,VALUE(AT268)=72,VALUE(AT268)=12),"douze",IF(OR(VALUE(AT268)=93,VALUE(AT268)=73,VALUE(AT268)=13),"treize",IF(OR(AT268=94,AT268=74,AT268=14),"quatorze",IF(OR(AT268=95,AT268=75,AT268=15),"quinze")))))," mille"))</f>
        <v/>
      </c>
      <c r="AX268" s="59" t="str">
        <f>IF(OR(AT268=16,AT268=76,AT268=96),"seize mille","")</f>
        <v/>
      </c>
      <c r="AY268" s="59" t="str">
        <f>IF(AND(AU268="un mille",H268&lt;10000)," mille",CONCATENATE(" ",AU268,AV268,AW268,AX268,IF(VALUE(CONCATENATE(M268,N268,O268))=0,"",IF(VALUE(O268)=0," mille","")),IF(AND(VALUE(CONCATENATE(M268,N268,O268))&gt;1,VALUE(CONCATENATE(P268,Q268,R268))=0),"s","")))</f>
        <v xml:space="preserve"> </v>
      </c>
      <c r="AZ268" s="75"/>
      <c r="BA268" s="59" t="str">
        <f>IF(OR(VALUE(P268)=0,VALUE(P268)&gt;5),"",CONCATENATE(IF(VALUE(P268)=1,"",IF(VALUE(P268)=2,"deux ",IF(VALUE(P268)=3,"trois ",IF(VALUE(P268)=4,"quatre ",IF(VALUE(P268)=5,"cinq "))))),"cent"))</f>
        <v/>
      </c>
      <c r="BB268" s="59" t="str">
        <f>IF(OR(P268="",VALUE(P268)&lt;6),"",CONCATENATE(IF(VALUE(P268)=6,"six ",IF(VALUE(P268)=7,"sept ",IF(VALUE(P268)=8,"huit ",IF(VALUE(P268)=9,"neuf ")))),"cent"))</f>
        <v/>
      </c>
      <c r="BC268" s="59" t="str">
        <f>CONCATENATE(" ",BA268,BB268)</f>
        <v xml:space="preserve"> </v>
      </c>
      <c r="BD268" s="75"/>
      <c r="BE268" s="59" t="str">
        <f>IF(OR(Q268="",VALUE(Q268)=0,VALUE(Q268)&gt;5,AND(VALUE(BI268)&gt;10,VALUE(BI268)&lt;17)),"",IF(OR(VALUE(BI268)=10,AND(VALUE(BI268)&gt;16,VALUE(BI268)&lt;20)),"dix",IF(VALUE(Q268)=2,"vingt",IF(VALUE(Q268)=3,"trente",IF(VALUE(Q268)=4,"quarante",IF(VALUE(Q268)=5,"cinquante"))))))</f>
        <v/>
      </c>
      <c r="BF268" s="59" t="str">
        <f>IF(OR(Q268="",VALUE(Q268)&lt;6),"",IF(AND(VALUE(Q268)=7,OR(VALUE(R268)=0,BI268&gt;76)),"soixante dix",IF(OR(VALUE(Q268)=6,VALUE(Q268)=7),"soixante",IF(AND(VALUE(Q268)=9,OR(VALUE(R268)=0,VALUE(BI268)&gt;96)),"quatre vingt dix",IF(OR(VALUE(Q268)=8,VALUE(Q268)=9),"quatre vingt")))))</f>
        <v/>
      </c>
      <c r="BG268" s="59" t="str">
        <f>CONCATENATE(" ",BE268,BF268,IF(OR(VALUE(R268)&lt;&gt;1,VALUE(Q268)=0,VALUE(Q268)=1,VALUE(Q268)=8,VALUE(Q268)=9),""," et"))</f>
        <v xml:space="preserve"> </v>
      </c>
      <c r="BH268" s="75"/>
      <c r="BI268" s="59">
        <f>VALUE(CONCATENATE(Q268,R268))</f>
        <v>0</v>
      </c>
      <c r="BJ268" s="59" t="str">
        <f>IF(OR(VALUE(R268)=0,BI268="",VALUE(R268)&gt;5,AND(VALUE(BI268)&gt;5,VALUE(BI268)&lt;16),AND(VALUE(BI268)&gt;65,VALUE(BI268)&lt;76),AND(VALUE(BI268)&gt;85,VALUE(BI268)&lt;96)),"",CONCATENATE(IF(VALUE(R268)=1,"un",IF(VALUE(R268)=2,"deux",IF(VALUE(R268)=3,"trois",IF(VALUE(R268)=4,"quatre",IF(VALUE(R268)=5,"cinq")))))," euro"))</f>
        <v/>
      </c>
      <c r="BK268" s="59" t="str">
        <f>IF(OR(BI268="",VALUE(R268)&lt;6,AND(VALUE(BI268)&gt;10,VALUE(BI268)&lt;17),BI268=76,BI268=96),"",CONCATENATE(IF(VALUE(R268)=6,"six",IF(VALUE(R268)=7,"sept",IF(VALUE(R268)=8,"huit",IF(VALUE(R268)=9,"neuf",IF(VALUE(BI268)=10,"dix")))))," euro"))</f>
        <v/>
      </c>
      <c r="BL268" s="59" t="str">
        <f>IF(OR(BI268="",VALUE(BI268)&lt;11,AND(VALUE(BI268)&gt;15,VALUE(BI268)&lt;71),AND(VALUE(BI268)&gt;75,VALUE(BI268)&lt;91),VALUE(BI268)&gt;95),"",CONCATENATE(IF(OR(VALUE(BI268)=91,VALUE(BI268)=71,VALUE(BI268)=11),"onze",IF(OR(VALUE(BI268)=92,VALUE(BI268)=72,VALUE(BI268)=12),"douze",IF(OR(VALUE(BI268)=93,VALUE(BI268)=73,VALUE(BI268)=13),"treize",IF(OR(BI268=94,BI268=74,BI268=14),"quatorze",IF(OR(BI268=95,BI268=75,BI268=15),"quinze")))))," euro"))</f>
        <v/>
      </c>
      <c r="BM268" s="59" t="str">
        <f>IF(OR(BI268=16,BI268=76,BI268=96),"seize euro","")</f>
        <v/>
      </c>
      <c r="BN268" s="59" t="str">
        <f>IF(VALUE(CONCATENATE(J268,K268,L268,M268,N268,O268,P268,Q268,R268))=0,"zero euro",CONCATENATE(" ",BJ268,BK268,BL268,BM268,IF(VALUE(CONCATENATE(M268,N268,O268,P268,Q268,R268))=0," d'",""),IF(OR(VALUE(R268)=0,VALUE(CONCATENATE(P268,Q268,R268))=0)," euro",""),IF(VALUE(CONCATENATE(J268,K268,L268,M268,N268,O268,P268,Q268,R268))&gt;1,"s","")))</f>
        <v>zero euro</v>
      </c>
      <c r="BO268" s="75"/>
      <c r="BP268" s="59" t="str">
        <f>IF(VALUE(CONCATENATE(T268,U268))=0,""," virgule")</f>
        <v/>
      </c>
      <c r="BQ268" s="75"/>
      <c r="BR268" s="59" t="str">
        <f>IF(OR(T268="",VALUE(T268)=0,VALUE(T268)&gt;5,AND(VALUE(BV268)&gt;10,VALUE(BV268)&lt;17)),"",IF(OR(VALUE(BV268)=10,AND(VALUE(BV268)&gt;16,VALUE(BV268)&lt;20)),"dix",IF(VALUE(T268)=2,"vingt",IF(VALUE(T268)=3,"trente",IF(VALUE(T268)=4,"quarante",IF(VALUE(T268)=5,"cinquante"))))))</f>
        <v/>
      </c>
      <c r="BS268" s="59" t="str">
        <f>IF(OR(T268="",VALUE(T268)&lt;6),"",IF(AND(VALUE(T268)=7,OR(VALUE(U268)=0,BV268&gt;76)),"soixante dix",IF(OR(VALUE(T268)=6,VALUE(T268)=7),"soixante",IF(AND(VALUE(T268)=9,OR(VALUE(U268)=0,VALUE(BV268)&gt;96)),"quatre vingt dix",IF(OR(VALUE(T268)=8,VALUE(T268)=9),"quatre vingt")))))</f>
        <v/>
      </c>
      <c r="BT268" s="59" t="str">
        <f>CONCATENATE(" ",BR268,BS268,IF(OR(VALUE(U268)&lt;&gt;1,VALUE(T268)=0,VALUE(T268)=1,VALUE(T268)=8,VALUE(T268)=9),""," et"))</f>
        <v xml:space="preserve"> </v>
      </c>
      <c r="BU268" s="75"/>
      <c r="BV268" s="59">
        <f>VALUE(CONCATENATE(T268,U268))</f>
        <v>0</v>
      </c>
      <c r="BW268" s="59" t="str">
        <f>IF(OR(VALUE(U268)=0,BV268="",VALUE(U268)&gt;5,AND(VALUE(BV268)&gt;5,VALUE(BV268)&lt;16),AND(VALUE(BV268)&gt;65,VALUE(BV268)&lt;76),AND(VALUE(BV268)&gt;85,VALUE(BV268)&lt;96)),"",CONCATENATE(IF(VALUE(U268)=1,"un",IF(VALUE(U268)=2,"deux",IF(VALUE(U268)=3,"trois",IF(VALUE(U268)=4,"quatre",IF(VALUE(U268)=5,"cinq")))))," centime"))</f>
        <v/>
      </c>
      <c r="BX268" s="59" t="str">
        <f>IF(OR(BV268="",VALUE(U268)&lt;6,AND(VALUE(BV268)&gt;10,VALUE(BV268)&lt;17),BV268=76,BV268=96),"",CONCATENATE(IF(VALUE(U268)=6,"six",IF(VALUE(U268)=7,"sept",IF(VALUE(U268)=8,"huit",IF(VALUE(U268)=9,"neuf",IF(VALUE(BV268)=10,"dix")))))," centime"))</f>
        <v/>
      </c>
      <c r="BY268" s="59" t="str">
        <f>IF(OR(BV268="",VALUE(BV268)&lt;11,AND(VALUE(BV268)&gt;15,VALUE(BV268)&lt;71),AND(VALUE(BV268)&gt;75,VALUE(BV268)&lt;91),VALUE(BV268)&gt;95),"",CONCATENATE(IF(OR(VALUE(BV268)=91,VALUE(BV268)=71,VALUE(BV268)=11),"onze",IF(OR(VALUE(BV268)=92,VALUE(BV268)=72,VALUE(BV268)=12),"douze",IF(OR(VALUE(BV268)=93,VALUE(BV268)=73,VALUE(BV268)=13),"treize",IF(OR(BV268=94,BV268=74,BV268=14),"quatorze",IF(OR(BV268=95,BV268=75,BV268=15),"quinze")))))," centime"))</f>
        <v/>
      </c>
      <c r="BZ268" s="59" t="str">
        <f>IF(OR(BV268=16,BV268=76,BV268=96),"seize centime","")</f>
        <v/>
      </c>
      <c r="CA268" s="59" t="str">
        <f>CONCATENATE(" ",BW268,BX268,BY268,BZ268,IF(AND(VALUE(RIGHT(I268,2))&lt;&gt;0,VALUE(RIGHT(I268,1))=0),"centime",""),IF(VALUE(CONCATENATE(T268,U268))&gt;1,"s",""))</f>
        <v xml:space="preserve"> </v>
      </c>
      <c r="CB268" s="75"/>
      <c r="CC268" s="19" t="str">
        <f>CONCATENATE(Y268,AC268,AJ268,AN268,AR268,AY268,BC268,BG268,BN268,BP268,BT268,CA268)</f>
        <v xml:space="preserve">       zero euro  </v>
      </c>
      <c r="CD268" s="47" t="e">
        <f>#REF!*H268</f>
        <v>#REF!</v>
      </c>
    </row>
    <row r="269" spans="1:82" s="10" customFormat="1" ht="22.5" x14ac:dyDescent="0.2">
      <c r="A269" s="23" t="s">
        <v>337</v>
      </c>
      <c r="B269" s="80">
        <v>2</v>
      </c>
      <c r="C269" s="80">
        <v>7</v>
      </c>
      <c r="D269" s="80">
        <v>2</v>
      </c>
      <c r="E269" s="49">
        <f>IF(G269="","",MAX(E$9:E268)+1)</f>
        <v>201</v>
      </c>
      <c r="F269" s="76" t="s">
        <v>198</v>
      </c>
      <c r="G269" s="75" t="s">
        <v>42</v>
      </c>
      <c r="H269" s="43">
        <v>0</v>
      </c>
      <c r="I269" s="79" t="str">
        <f t="shared" si="1380"/>
        <v xml:space="preserve"> 0,00</v>
      </c>
      <c r="J269" s="79" t="str">
        <f>IF(H269&gt;=100000000,MID(RIGHT(I269,12),1,1),"0")</f>
        <v>0</v>
      </c>
      <c r="K269" s="79" t="str">
        <f>IF(H269&gt;=10000000,MID(RIGHT(I269,11),1,1),"0")</f>
        <v>0</v>
      </c>
      <c r="L269" s="79" t="str">
        <f>IF(H269&gt;=1000000,MID(RIGHT(I269,10),1,1),"0")</f>
        <v>0</v>
      </c>
      <c r="M269" s="79" t="str">
        <f>IF(H269&gt;=100000,MID(RIGHT(I269,9),1,1),"0")</f>
        <v>0</v>
      </c>
      <c r="N269" s="79" t="str">
        <f>IF(H269&gt;=10000,MID(RIGHT(I269,8),1,1),"0")</f>
        <v>0</v>
      </c>
      <c r="O269" s="79" t="str">
        <f>IF(H269&gt;=1000,MID(RIGHT(I269,7),1,1),"0")</f>
        <v>0</v>
      </c>
      <c r="P269" s="79" t="str">
        <f>IF(H269&gt;=100,MID(RIGHT(I269,6),1,1),"0")</f>
        <v>0</v>
      </c>
      <c r="Q269" s="79" t="str">
        <f>IF(H269&gt;=10,MID(RIGHT(I269,5),1,1),"0")</f>
        <v>0</v>
      </c>
      <c r="R269" s="79" t="str">
        <f>IF(H269&gt;=0,MID(RIGHT(I269,4),1,1),"0")</f>
        <v>0</v>
      </c>
      <c r="S269" s="79" t="s">
        <v>12</v>
      </c>
      <c r="T269" s="79" t="str">
        <f>IF(INT(H269)&lt;&gt;H269,MID(RIGHT(I269,2),1,1),"0")</f>
        <v>0</v>
      </c>
      <c r="U269" s="79" t="str">
        <f>IF(INT(H269*10)&lt;&gt;H269*10,RIGHT(I269,1),"0")</f>
        <v>0</v>
      </c>
      <c r="V269" s="75"/>
      <c r="W269" s="59" t="str">
        <f>IF(OR(VALUE(J269)=0,VALUE(J269)&gt;5),"",CONCATENATE(IF(VALUE(J269)=1,"",IF(VALUE(J269)=2,"deux ",IF(VALUE(J269)=3,"trois ",IF(VALUE(J269)=4,"quatre ",IF(VALUE(J269)=5,"cinq "))))),"cent"))</f>
        <v/>
      </c>
      <c r="X269" s="59" t="str">
        <f>IF(OR(J269="",VALUE(J269)&lt;6),"",CONCATENATE(IF(VALUE(J269)=6,"six ",IF(VALUE(J269)=7,"sept ",IF(VALUE(J269)=8,"huit ",IF(VALUE(J269)=9,"neuf ")))),"cent"))</f>
        <v/>
      </c>
      <c r="Y269" s="59" t="str">
        <f>CONCATENATE(W269,X269)</f>
        <v/>
      </c>
      <c r="Z269" s="75"/>
      <c r="AA269" s="59" t="str">
        <f>IF(OR(K269="",VALUE(K269)=0,VALUE(K269)&gt;5,AND(VALUE(AE269)&gt;10,VALUE(AE269)&lt;17)),"",IF(OR(VALUE(AE269)=10,AND(VALUE(AE269)&gt;16,VALUE(AE269)&lt;20)),"dix",IF(VALUE(K269)=2,"vingt",IF(VALUE(K269)=3,"trente",IF(VALUE(K269)=4,"quarante",IF(VALUE(K269)=5,"cinquante"))))))</f>
        <v/>
      </c>
      <c r="AB269" s="59" t="str">
        <f>IF(OR(K269="",VALUE(K269)&lt;6),"",IF(AND(VALUE(K269)=7,OR(VALUE(L269)=0,AE269&gt;76)),"soixante dix",IF(OR(VALUE(K269)=6,VALUE(K269)=7),"soixante",IF(AND(VALUE(K269)=9,OR(VALUE(L269)=0,VALUE(AE269)&gt;96)),"quatre vingt dix",IF(OR(VALUE(K269)=8,VALUE(K269)=9),"quatre vingt")))))</f>
        <v/>
      </c>
      <c r="AC269" s="59" t="str">
        <f>CONCATENATE(" ",AA269,AB269,IF(OR(VALUE(L269)&lt;&gt;1,VALUE(K269)=0,VALUE(K269)=1,VALUE(K269)=8,VALUE(K269)=9),""," et"))</f>
        <v xml:space="preserve"> </v>
      </c>
      <c r="AD269" s="75"/>
      <c r="AE269" s="59">
        <f>VALUE(CONCATENATE(K269,L269))</f>
        <v>0</v>
      </c>
      <c r="AF269" s="59" t="str">
        <f>IF(OR(VALUE(L269)=0,AE269="",VALUE(L269)&gt;5,AND(VALUE(AE269)&gt;5,VALUE(AE269)&lt;16),AND(VALUE(AE269)&gt;65,VALUE(AE269)&lt;76),AND(VALUE(AE269)&gt;85,VALUE(AE269)&lt;96)),"",CONCATENATE(IF(VALUE(L269)=1,"un",IF(VALUE(L269)=2,"deux",IF(VALUE(L269)=3,"trois",IF(VALUE(L269)=4,"quatre",IF(VALUE(L269)=5,"cinq")))))," million"))</f>
        <v/>
      </c>
      <c r="AG269" s="59" t="str">
        <f>IF(OR(AE269="",VALUE(L269)&lt;6,AND(VALUE(AE269)&gt;10,VALUE(AE269)&lt;17),AE269=76,AE269=96),"",CONCATENATE(IF(VALUE(L269)=6,"six",IF(VALUE(L269)=7,"sept",IF(VALUE(L269)=8,"huit",IF(VALUE(L269)=9,"neuf",IF(VALUE(AE269)=10,"dix")))))," million"))</f>
        <v/>
      </c>
      <c r="AH269" s="59" t="str">
        <f>IF(OR(AE269="",VALUE(AE269)&lt;11,AND(VALUE(AE269)&gt;15,VALUE(AE269)&lt;71),AND(VALUE(AE269)&gt;75,VALUE(AE269)&lt;91),VALUE(AE269)&gt;95),"",CONCATENATE(IF(OR(VALUE(AE269)=91,VALUE(AE269)=71,VALUE(AE269)=11),"onze",IF(OR(VALUE(AE269)=92,VALUE(AE269)=72,VALUE(AE269)=12),"douze",IF(OR(VALUE(AE269)=93,VALUE(AE269)=73,VALUE(AE269)=13),"treize",IF(OR(AE269=94,AE269=74,AE269=14),"quatorze",IF(OR(AE269=95,AE269=75,AE269=15),"quinze")))))," million"))</f>
        <v/>
      </c>
      <c r="AI269" s="59" t="str">
        <f>IF(OR(AE269=16,AE269=76,AE269=96),"seize million","")</f>
        <v/>
      </c>
      <c r="AJ269" s="59" t="str">
        <f>CONCATENATE(" ",AF269,AG269,AH269,AI269,IF(VALUE(CONCATENATE(J269,K269,L269))=0,"",IF(VALUE(L269)=0,"million","")),IF(AND(VALUE(CONCATENATE(J269,K269,L269))&gt;1,VALUE(CONCATENATE(M269,N269,O269,P269,Q269,R269))=0),"s",""))</f>
        <v xml:space="preserve"> </v>
      </c>
      <c r="AK269" s="75"/>
      <c r="AL269" s="59" t="str">
        <f>IF(OR(VALUE(M269)=0,VALUE(M269)&gt;5),"",CONCATENATE(IF(VALUE(M269)=1,"",IF(VALUE(M269)=2,"deux ",IF(VALUE(M269)=3,"trois ",IF(VALUE(M269)=4,"quatre ",IF(VALUE(M269)=5,"cinq "))))),"cent"))</f>
        <v/>
      </c>
      <c r="AM269" s="59" t="str">
        <f>IF(OR(M269="",VALUE(M269)&lt;6),"",CONCATENATE(IF(VALUE(M269)=6,"six ",IF(VALUE(M269)=7,"sept ",IF(VALUE(M269)=8,"huit ",IF(VALUE(M269)=9,"neuf ")))),"cent"))</f>
        <v/>
      </c>
      <c r="AN269" s="59" t="str">
        <f>CONCATENATE(" ",AL269,AM269)</f>
        <v xml:space="preserve"> </v>
      </c>
      <c r="AO269" s="75"/>
      <c r="AP269" s="59" t="str">
        <f>IF(OR(N269="",VALUE(N269)=0,VALUE(N269)&gt;5,AND(VALUE(AT269)&gt;10,VALUE(AT269)&lt;17)),"",IF(OR(VALUE(AT269)=10,AND(VALUE(AT269)&gt;16,VALUE(AT269)&lt;20)),"dix",IF(VALUE(N269)=2,"vingt",IF(VALUE(N269)=3,"trente",IF(VALUE(N269)=4,"quarante",IF(VALUE(N269)=5,"cinquante"))))))</f>
        <v/>
      </c>
      <c r="AQ269" s="59" t="str">
        <f>IF(OR(N269="",VALUE(N269)&lt;6),"",IF(AND(VALUE(N269)=7,OR(VALUE(O269)=0,AT269&gt;76)),"soixante dix",IF(OR(VALUE(N269)=6,VALUE(N269)=7),"soixante",IF(AND(VALUE(N269)=9,OR(VALUE(O269)=0,VALUE(AT269)&gt;96)),"quatre vingt dix",IF(OR(VALUE(N269)=8,VALUE(N269)=9),"quatre vingt")))))</f>
        <v/>
      </c>
      <c r="AR269" s="59" t="str">
        <f>CONCATENATE(" ",AP269,AQ269,IF(OR(VALUE(O269)&lt;&gt;1,VALUE(N269)=0,VALUE(N269)=1,VALUE(N269)=8,VALUE(N269)=9),""," et"))</f>
        <v xml:space="preserve"> </v>
      </c>
      <c r="AS269" s="75"/>
      <c r="AT269" s="59">
        <f>VALUE(CONCATENATE(N269,O269))</f>
        <v>0</v>
      </c>
      <c r="AU269" s="59" t="str">
        <f>IF(OR(VALUE(O269)=0,AT269="",VALUE(O269)&gt;5,AND(VALUE(AT269)&gt;5,VALUE(AT269)&lt;16),AND(VALUE(AT269)&gt;65,VALUE(AT269)&lt;76),AND(VALUE(AT269)&gt;85,VALUE(AT269)&lt;96)),"",CONCATENATE(IF(VALUE(O269)=1,"un",IF(VALUE(O269)=2,"deux",IF(VALUE(O269)=3,"trois",IF(VALUE(O269)=4,"quatre",IF(VALUE(O269)=5,"cinq")))))," mille"))</f>
        <v/>
      </c>
      <c r="AV269" s="59" t="str">
        <f>IF(OR(AT269="",VALUE(O269)&lt;6,AND(VALUE(AT269)&gt;10,VALUE(AT269)&lt;17),AT269=76,AT269=96),"",CONCATENATE(IF(VALUE(O269)=6,"six",IF(VALUE(O269)=7,"sept",IF(VALUE(O269)=8,"huit",IF(VALUE(O269)=9,"neuf",IF(VALUE(AT269)=10,"dix")))))," mille"))</f>
        <v/>
      </c>
      <c r="AW269" s="59" t="str">
        <f>IF(OR(AT269="",VALUE(AT269)&lt;11,AND(VALUE(AT269)&gt;15,VALUE(AT269)&lt;71),AND(VALUE(AT269)&gt;75,VALUE(AT269)&lt;91),VALUE(AT269)&gt;95),"",CONCATENATE(IF(OR(VALUE(AT269)=91,VALUE(AT269)=71,VALUE(AT269)=11),"onze",IF(OR(VALUE(AT269)=92,VALUE(AT269)=72,VALUE(AT269)=12),"douze",IF(OR(VALUE(AT269)=93,VALUE(AT269)=73,VALUE(AT269)=13),"treize",IF(OR(AT269=94,AT269=74,AT269=14),"quatorze",IF(OR(AT269=95,AT269=75,AT269=15),"quinze")))))," mille"))</f>
        <v/>
      </c>
      <c r="AX269" s="59" t="str">
        <f>IF(OR(AT269=16,AT269=76,AT269=96),"seize mille","")</f>
        <v/>
      </c>
      <c r="AY269" s="59" t="str">
        <f>IF(AND(AU269="un mille",H269&lt;10000)," mille",CONCATENATE(" ",AU269,AV269,AW269,AX269,IF(VALUE(CONCATENATE(M269,N269,O269))=0,"",IF(VALUE(O269)=0," mille","")),IF(AND(VALUE(CONCATENATE(M269,N269,O269))&gt;1,VALUE(CONCATENATE(P269,Q269,R269))=0),"s","")))</f>
        <v xml:space="preserve"> </v>
      </c>
      <c r="AZ269" s="75"/>
      <c r="BA269" s="59" t="str">
        <f>IF(OR(VALUE(P269)=0,VALUE(P269)&gt;5),"",CONCATENATE(IF(VALUE(P269)=1,"",IF(VALUE(P269)=2,"deux ",IF(VALUE(P269)=3,"trois ",IF(VALUE(P269)=4,"quatre ",IF(VALUE(P269)=5,"cinq "))))),"cent"))</f>
        <v/>
      </c>
      <c r="BB269" s="59" t="str">
        <f>IF(OR(P269="",VALUE(P269)&lt;6),"",CONCATENATE(IF(VALUE(P269)=6,"six ",IF(VALUE(P269)=7,"sept ",IF(VALUE(P269)=8,"huit ",IF(VALUE(P269)=9,"neuf ")))),"cent"))</f>
        <v/>
      </c>
      <c r="BC269" s="59" t="str">
        <f>CONCATENATE(" ",BA269,BB269)</f>
        <v xml:space="preserve"> </v>
      </c>
      <c r="BD269" s="75"/>
      <c r="BE269" s="59" t="str">
        <f>IF(OR(Q269="",VALUE(Q269)=0,VALUE(Q269)&gt;5,AND(VALUE(BI269)&gt;10,VALUE(BI269)&lt;17)),"",IF(OR(VALUE(BI269)=10,AND(VALUE(BI269)&gt;16,VALUE(BI269)&lt;20)),"dix",IF(VALUE(Q269)=2,"vingt",IF(VALUE(Q269)=3,"trente",IF(VALUE(Q269)=4,"quarante",IF(VALUE(Q269)=5,"cinquante"))))))</f>
        <v/>
      </c>
      <c r="BF269" s="59" t="str">
        <f>IF(OR(Q269="",VALUE(Q269)&lt;6),"",IF(AND(VALUE(Q269)=7,OR(VALUE(R269)=0,BI269&gt;76)),"soixante dix",IF(OR(VALUE(Q269)=6,VALUE(Q269)=7),"soixante",IF(AND(VALUE(Q269)=9,OR(VALUE(R269)=0,VALUE(BI269)&gt;96)),"quatre vingt dix",IF(OR(VALUE(Q269)=8,VALUE(Q269)=9),"quatre vingt")))))</f>
        <v/>
      </c>
      <c r="BG269" s="59" t="str">
        <f>CONCATENATE(" ",BE269,BF269,IF(OR(VALUE(R269)&lt;&gt;1,VALUE(Q269)=0,VALUE(Q269)=1,VALUE(Q269)=8,VALUE(Q269)=9),""," et"))</f>
        <v xml:space="preserve"> </v>
      </c>
      <c r="BH269" s="75"/>
      <c r="BI269" s="59">
        <f>VALUE(CONCATENATE(Q269,R269))</f>
        <v>0</v>
      </c>
      <c r="BJ269" s="59" t="str">
        <f>IF(OR(VALUE(R269)=0,BI269="",VALUE(R269)&gt;5,AND(VALUE(BI269)&gt;5,VALUE(BI269)&lt;16),AND(VALUE(BI269)&gt;65,VALUE(BI269)&lt;76),AND(VALUE(BI269)&gt;85,VALUE(BI269)&lt;96)),"",CONCATENATE(IF(VALUE(R269)=1,"un",IF(VALUE(R269)=2,"deux",IF(VALUE(R269)=3,"trois",IF(VALUE(R269)=4,"quatre",IF(VALUE(R269)=5,"cinq")))))," euro"))</f>
        <v/>
      </c>
      <c r="BK269" s="59" t="str">
        <f>IF(OR(BI269="",VALUE(R269)&lt;6,AND(VALUE(BI269)&gt;10,VALUE(BI269)&lt;17),BI269=76,BI269=96),"",CONCATENATE(IF(VALUE(R269)=6,"six",IF(VALUE(R269)=7,"sept",IF(VALUE(R269)=8,"huit",IF(VALUE(R269)=9,"neuf",IF(VALUE(BI269)=10,"dix")))))," euro"))</f>
        <v/>
      </c>
      <c r="BL269" s="59" t="str">
        <f>IF(OR(BI269="",VALUE(BI269)&lt;11,AND(VALUE(BI269)&gt;15,VALUE(BI269)&lt;71),AND(VALUE(BI269)&gt;75,VALUE(BI269)&lt;91),VALUE(BI269)&gt;95),"",CONCATENATE(IF(OR(VALUE(BI269)=91,VALUE(BI269)=71,VALUE(BI269)=11),"onze",IF(OR(VALUE(BI269)=92,VALUE(BI269)=72,VALUE(BI269)=12),"douze",IF(OR(VALUE(BI269)=93,VALUE(BI269)=73,VALUE(BI269)=13),"treize",IF(OR(BI269=94,BI269=74,BI269=14),"quatorze",IF(OR(BI269=95,BI269=75,BI269=15),"quinze")))))," euro"))</f>
        <v/>
      </c>
      <c r="BM269" s="59" t="str">
        <f>IF(OR(BI269=16,BI269=76,BI269=96),"seize euro","")</f>
        <v/>
      </c>
      <c r="BN269" s="59" t="str">
        <f>IF(VALUE(CONCATENATE(J269,K269,L269,M269,N269,O269,P269,Q269,R269))=0,"zero euro",CONCATENATE(" ",BJ269,BK269,BL269,BM269,IF(VALUE(CONCATENATE(M269,N269,O269,P269,Q269,R269))=0," d'",""),IF(OR(VALUE(R269)=0,VALUE(CONCATENATE(P269,Q269,R269))=0)," euro",""),IF(VALUE(CONCATENATE(J269,K269,L269,M269,N269,O269,P269,Q269,R269))&gt;1,"s","")))</f>
        <v>zero euro</v>
      </c>
      <c r="BO269" s="75"/>
      <c r="BP269" s="59" t="str">
        <f>IF(VALUE(CONCATENATE(T269,U269))=0,""," virgule")</f>
        <v/>
      </c>
      <c r="BQ269" s="75"/>
      <c r="BR269" s="59" t="str">
        <f>IF(OR(T269="",VALUE(T269)=0,VALUE(T269)&gt;5,AND(VALUE(BV269)&gt;10,VALUE(BV269)&lt;17)),"",IF(OR(VALUE(BV269)=10,AND(VALUE(BV269)&gt;16,VALUE(BV269)&lt;20)),"dix",IF(VALUE(T269)=2,"vingt",IF(VALUE(T269)=3,"trente",IF(VALUE(T269)=4,"quarante",IF(VALUE(T269)=5,"cinquante"))))))</f>
        <v/>
      </c>
      <c r="BS269" s="59" t="str">
        <f>IF(OR(T269="",VALUE(T269)&lt;6),"",IF(AND(VALUE(T269)=7,OR(VALUE(U269)=0,BV269&gt;76)),"soixante dix",IF(OR(VALUE(T269)=6,VALUE(T269)=7),"soixante",IF(AND(VALUE(T269)=9,OR(VALUE(U269)=0,VALUE(BV269)&gt;96)),"quatre vingt dix",IF(OR(VALUE(T269)=8,VALUE(T269)=9),"quatre vingt")))))</f>
        <v/>
      </c>
      <c r="BT269" s="59" t="str">
        <f>CONCATENATE(" ",BR269,BS269,IF(OR(VALUE(U269)&lt;&gt;1,VALUE(T269)=0,VALUE(T269)=1,VALUE(T269)=8,VALUE(T269)=9),""," et"))</f>
        <v xml:space="preserve"> </v>
      </c>
      <c r="BU269" s="75"/>
      <c r="BV269" s="59">
        <f>VALUE(CONCATENATE(T269,U269))</f>
        <v>0</v>
      </c>
      <c r="BW269" s="59" t="str">
        <f>IF(OR(VALUE(U269)=0,BV269="",VALUE(U269)&gt;5,AND(VALUE(BV269)&gt;5,VALUE(BV269)&lt;16),AND(VALUE(BV269)&gt;65,VALUE(BV269)&lt;76),AND(VALUE(BV269)&gt;85,VALUE(BV269)&lt;96)),"",CONCATENATE(IF(VALUE(U269)=1,"un",IF(VALUE(U269)=2,"deux",IF(VALUE(U269)=3,"trois",IF(VALUE(U269)=4,"quatre",IF(VALUE(U269)=5,"cinq")))))," centime"))</f>
        <v/>
      </c>
      <c r="BX269" s="59" t="str">
        <f>IF(OR(BV269="",VALUE(U269)&lt;6,AND(VALUE(BV269)&gt;10,VALUE(BV269)&lt;17),BV269=76,BV269=96),"",CONCATENATE(IF(VALUE(U269)=6,"six",IF(VALUE(U269)=7,"sept",IF(VALUE(U269)=8,"huit",IF(VALUE(U269)=9,"neuf",IF(VALUE(BV269)=10,"dix")))))," centime"))</f>
        <v/>
      </c>
      <c r="BY269" s="59" t="str">
        <f>IF(OR(BV269="",VALUE(BV269)&lt;11,AND(VALUE(BV269)&gt;15,VALUE(BV269)&lt;71),AND(VALUE(BV269)&gt;75,VALUE(BV269)&lt;91),VALUE(BV269)&gt;95),"",CONCATENATE(IF(OR(VALUE(BV269)=91,VALUE(BV269)=71,VALUE(BV269)=11),"onze",IF(OR(VALUE(BV269)=92,VALUE(BV269)=72,VALUE(BV269)=12),"douze",IF(OR(VALUE(BV269)=93,VALUE(BV269)=73,VALUE(BV269)=13),"treize",IF(OR(BV269=94,BV269=74,BV269=14),"quatorze",IF(OR(BV269=95,BV269=75,BV269=15),"quinze")))))," centime"))</f>
        <v/>
      </c>
      <c r="BZ269" s="59" t="str">
        <f>IF(OR(BV269=16,BV269=76,BV269=96),"seize centime","")</f>
        <v/>
      </c>
      <c r="CA269" s="59" t="str">
        <f>CONCATENATE(" ",BW269,BX269,BY269,BZ269,IF(AND(VALUE(RIGHT(I269,2))&lt;&gt;0,VALUE(RIGHT(I269,1))=0),"centime",""),IF(VALUE(CONCATENATE(T269,U269))&gt;1,"s",""))</f>
        <v xml:space="preserve"> </v>
      </c>
      <c r="CB269" s="75"/>
      <c r="CC269" s="19" t="str">
        <f>CONCATENATE(Y269,AC269,AJ269,AN269,AR269,AY269,BC269,BG269,BN269,BP269,BT269,CA269)</f>
        <v xml:space="preserve">       zero euro  </v>
      </c>
      <c r="CD269" s="47" t="e">
        <f>#REF!*H269</f>
        <v>#REF!</v>
      </c>
    </row>
    <row r="270" spans="1:82" s="10" customFormat="1" ht="22.5" x14ac:dyDescent="0.2">
      <c r="A270" s="23" t="s">
        <v>337</v>
      </c>
      <c r="B270" s="80">
        <v>2</v>
      </c>
      <c r="C270" s="80">
        <v>7</v>
      </c>
      <c r="D270" s="80">
        <v>2</v>
      </c>
      <c r="E270" s="49">
        <f>IF(G270="","",MAX(E$9:E269)+1)</f>
        <v>202</v>
      </c>
      <c r="F270" s="76" t="s">
        <v>421</v>
      </c>
      <c r="G270" s="75" t="s">
        <v>42</v>
      </c>
      <c r="H270" s="43">
        <v>0</v>
      </c>
      <c r="I270" s="79" t="str">
        <f t="shared" si="1380"/>
        <v xml:space="preserve"> 0,00</v>
      </c>
      <c r="J270" s="79" t="str">
        <f>IF(H270&gt;=100000000,MID(RIGHT(I270,12),1,1),"0")</f>
        <v>0</v>
      </c>
      <c r="K270" s="79" t="str">
        <f>IF(H270&gt;=10000000,MID(RIGHT(I270,11),1,1),"0")</f>
        <v>0</v>
      </c>
      <c r="L270" s="79" t="str">
        <f>IF(H270&gt;=1000000,MID(RIGHT(I270,10),1,1),"0")</f>
        <v>0</v>
      </c>
      <c r="M270" s="79" t="str">
        <f>IF(H270&gt;=100000,MID(RIGHT(I270,9),1,1),"0")</f>
        <v>0</v>
      </c>
      <c r="N270" s="79" t="str">
        <f>IF(H270&gt;=10000,MID(RIGHT(I270,8),1,1),"0")</f>
        <v>0</v>
      </c>
      <c r="O270" s="79" t="str">
        <f>IF(H270&gt;=1000,MID(RIGHT(I270,7),1,1),"0")</f>
        <v>0</v>
      </c>
      <c r="P270" s="79" t="str">
        <f>IF(H270&gt;=100,MID(RIGHT(I270,6),1,1),"0")</f>
        <v>0</v>
      </c>
      <c r="Q270" s="79" t="str">
        <f>IF(H270&gt;=10,MID(RIGHT(I270,5),1,1),"0")</f>
        <v>0</v>
      </c>
      <c r="R270" s="79" t="str">
        <f>IF(H270&gt;=0,MID(RIGHT(I270,4),1,1),"0")</f>
        <v>0</v>
      </c>
      <c r="S270" s="79" t="s">
        <v>12</v>
      </c>
      <c r="T270" s="79" t="str">
        <f>IF(INT(H270)&lt;&gt;H270,MID(RIGHT(I270,2),1,1),"0")</f>
        <v>0</v>
      </c>
      <c r="U270" s="79" t="str">
        <f>IF(INT(H270*10)&lt;&gt;H270*10,RIGHT(I270,1),"0")</f>
        <v>0</v>
      </c>
      <c r="V270" s="75"/>
      <c r="W270" s="59" t="str">
        <f>IF(OR(VALUE(J270)=0,VALUE(J270)&gt;5),"",CONCATENATE(IF(VALUE(J270)=1,"",IF(VALUE(J270)=2,"deux ",IF(VALUE(J270)=3,"trois ",IF(VALUE(J270)=4,"quatre ",IF(VALUE(J270)=5,"cinq "))))),"cent"))</f>
        <v/>
      </c>
      <c r="X270" s="59" t="str">
        <f>IF(OR(J270="",VALUE(J270)&lt;6),"",CONCATENATE(IF(VALUE(J270)=6,"six ",IF(VALUE(J270)=7,"sept ",IF(VALUE(J270)=8,"huit ",IF(VALUE(J270)=9,"neuf ")))),"cent"))</f>
        <v/>
      </c>
      <c r="Y270" s="59" t="str">
        <f>CONCATENATE(W270,X270)</f>
        <v/>
      </c>
      <c r="Z270" s="75"/>
      <c r="AA270" s="59" t="str">
        <f>IF(OR(K270="",VALUE(K270)=0,VALUE(K270)&gt;5,AND(VALUE(AE270)&gt;10,VALUE(AE270)&lt;17)),"",IF(OR(VALUE(AE270)=10,AND(VALUE(AE270)&gt;16,VALUE(AE270)&lt;20)),"dix",IF(VALUE(K270)=2,"vingt",IF(VALUE(K270)=3,"trente",IF(VALUE(K270)=4,"quarante",IF(VALUE(K270)=5,"cinquante"))))))</f>
        <v/>
      </c>
      <c r="AB270" s="59" t="str">
        <f>IF(OR(K270="",VALUE(K270)&lt;6),"",IF(AND(VALUE(K270)=7,OR(VALUE(L270)=0,AE270&gt;76)),"soixante dix",IF(OR(VALUE(K270)=6,VALUE(K270)=7),"soixante",IF(AND(VALUE(K270)=9,OR(VALUE(L270)=0,VALUE(AE270)&gt;96)),"quatre vingt dix",IF(OR(VALUE(K270)=8,VALUE(K270)=9),"quatre vingt")))))</f>
        <v/>
      </c>
      <c r="AC270" s="59" t="str">
        <f>CONCATENATE(" ",AA270,AB270,IF(OR(VALUE(L270)&lt;&gt;1,VALUE(K270)=0,VALUE(K270)=1,VALUE(K270)=8,VALUE(K270)=9),""," et"))</f>
        <v xml:space="preserve"> </v>
      </c>
      <c r="AD270" s="75"/>
      <c r="AE270" s="59">
        <f>VALUE(CONCATENATE(K270,L270))</f>
        <v>0</v>
      </c>
      <c r="AF270" s="59" t="str">
        <f>IF(OR(VALUE(L270)=0,AE270="",VALUE(L270)&gt;5,AND(VALUE(AE270)&gt;5,VALUE(AE270)&lt;16),AND(VALUE(AE270)&gt;65,VALUE(AE270)&lt;76),AND(VALUE(AE270)&gt;85,VALUE(AE270)&lt;96)),"",CONCATENATE(IF(VALUE(L270)=1,"un",IF(VALUE(L270)=2,"deux",IF(VALUE(L270)=3,"trois",IF(VALUE(L270)=4,"quatre",IF(VALUE(L270)=5,"cinq")))))," million"))</f>
        <v/>
      </c>
      <c r="AG270" s="59" t="str">
        <f>IF(OR(AE270="",VALUE(L270)&lt;6,AND(VALUE(AE270)&gt;10,VALUE(AE270)&lt;17),AE270=76,AE270=96),"",CONCATENATE(IF(VALUE(L270)=6,"six",IF(VALUE(L270)=7,"sept",IF(VALUE(L270)=8,"huit",IF(VALUE(L270)=9,"neuf",IF(VALUE(AE270)=10,"dix")))))," million"))</f>
        <v/>
      </c>
      <c r="AH270" s="59" t="str">
        <f>IF(OR(AE270="",VALUE(AE270)&lt;11,AND(VALUE(AE270)&gt;15,VALUE(AE270)&lt;71),AND(VALUE(AE270)&gt;75,VALUE(AE270)&lt;91),VALUE(AE270)&gt;95),"",CONCATENATE(IF(OR(VALUE(AE270)=91,VALUE(AE270)=71,VALUE(AE270)=11),"onze",IF(OR(VALUE(AE270)=92,VALUE(AE270)=72,VALUE(AE270)=12),"douze",IF(OR(VALUE(AE270)=93,VALUE(AE270)=73,VALUE(AE270)=13),"treize",IF(OR(AE270=94,AE270=74,AE270=14),"quatorze",IF(OR(AE270=95,AE270=75,AE270=15),"quinze")))))," million"))</f>
        <v/>
      </c>
      <c r="AI270" s="59" t="str">
        <f>IF(OR(AE270=16,AE270=76,AE270=96),"seize million","")</f>
        <v/>
      </c>
      <c r="AJ270" s="59" t="str">
        <f>CONCATENATE(" ",AF270,AG270,AH270,AI270,IF(VALUE(CONCATENATE(J270,K270,L270))=0,"",IF(VALUE(L270)=0,"million","")),IF(AND(VALUE(CONCATENATE(J270,K270,L270))&gt;1,VALUE(CONCATENATE(M270,N270,O270,P270,Q270,R270))=0),"s",""))</f>
        <v xml:space="preserve"> </v>
      </c>
      <c r="AK270" s="75"/>
      <c r="AL270" s="59" t="str">
        <f>IF(OR(VALUE(M270)=0,VALUE(M270)&gt;5),"",CONCATENATE(IF(VALUE(M270)=1,"",IF(VALUE(M270)=2,"deux ",IF(VALUE(M270)=3,"trois ",IF(VALUE(M270)=4,"quatre ",IF(VALUE(M270)=5,"cinq "))))),"cent"))</f>
        <v/>
      </c>
      <c r="AM270" s="59" t="str">
        <f>IF(OR(M270="",VALUE(M270)&lt;6),"",CONCATENATE(IF(VALUE(M270)=6,"six ",IF(VALUE(M270)=7,"sept ",IF(VALUE(M270)=8,"huit ",IF(VALUE(M270)=9,"neuf ")))),"cent"))</f>
        <v/>
      </c>
      <c r="AN270" s="59" t="str">
        <f>CONCATENATE(" ",AL270,AM270)</f>
        <v xml:space="preserve"> </v>
      </c>
      <c r="AO270" s="75"/>
      <c r="AP270" s="59" t="str">
        <f>IF(OR(N270="",VALUE(N270)=0,VALUE(N270)&gt;5,AND(VALUE(AT270)&gt;10,VALUE(AT270)&lt;17)),"",IF(OR(VALUE(AT270)=10,AND(VALUE(AT270)&gt;16,VALUE(AT270)&lt;20)),"dix",IF(VALUE(N270)=2,"vingt",IF(VALUE(N270)=3,"trente",IF(VALUE(N270)=4,"quarante",IF(VALUE(N270)=5,"cinquante"))))))</f>
        <v/>
      </c>
      <c r="AQ270" s="59" t="str">
        <f>IF(OR(N270="",VALUE(N270)&lt;6),"",IF(AND(VALUE(N270)=7,OR(VALUE(O270)=0,AT270&gt;76)),"soixante dix",IF(OR(VALUE(N270)=6,VALUE(N270)=7),"soixante",IF(AND(VALUE(N270)=9,OR(VALUE(O270)=0,VALUE(AT270)&gt;96)),"quatre vingt dix",IF(OR(VALUE(N270)=8,VALUE(N270)=9),"quatre vingt")))))</f>
        <v/>
      </c>
      <c r="AR270" s="59" t="str">
        <f>CONCATENATE(" ",AP270,AQ270,IF(OR(VALUE(O270)&lt;&gt;1,VALUE(N270)=0,VALUE(N270)=1,VALUE(N270)=8,VALUE(N270)=9),""," et"))</f>
        <v xml:space="preserve"> </v>
      </c>
      <c r="AS270" s="75"/>
      <c r="AT270" s="59">
        <f>VALUE(CONCATENATE(N270,O270))</f>
        <v>0</v>
      </c>
      <c r="AU270" s="59" t="str">
        <f>IF(OR(VALUE(O270)=0,AT270="",VALUE(O270)&gt;5,AND(VALUE(AT270)&gt;5,VALUE(AT270)&lt;16),AND(VALUE(AT270)&gt;65,VALUE(AT270)&lt;76),AND(VALUE(AT270)&gt;85,VALUE(AT270)&lt;96)),"",CONCATENATE(IF(VALUE(O270)=1,"un",IF(VALUE(O270)=2,"deux",IF(VALUE(O270)=3,"trois",IF(VALUE(O270)=4,"quatre",IF(VALUE(O270)=5,"cinq")))))," mille"))</f>
        <v/>
      </c>
      <c r="AV270" s="59" t="str">
        <f>IF(OR(AT270="",VALUE(O270)&lt;6,AND(VALUE(AT270)&gt;10,VALUE(AT270)&lt;17),AT270=76,AT270=96),"",CONCATENATE(IF(VALUE(O270)=6,"six",IF(VALUE(O270)=7,"sept",IF(VALUE(O270)=8,"huit",IF(VALUE(O270)=9,"neuf",IF(VALUE(AT270)=10,"dix")))))," mille"))</f>
        <v/>
      </c>
      <c r="AW270" s="59" t="str">
        <f>IF(OR(AT270="",VALUE(AT270)&lt;11,AND(VALUE(AT270)&gt;15,VALUE(AT270)&lt;71),AND(VALUE(AT270)&gt;75,VALUE(AT270)&lt;91),VALUE(AT270)&gt;95),"",CONCATENATE(IF(OR(VALUE(AT270)=91,VALUE(AT270)=71,VALUE(AT270)=11),"onze",IF(OR(VALUE(AT270)=92,VALUE(AT270)=72,VALUE(AT270)=12),"douze",IF(OR(VALUE(AT270)=93,VALUE(AT270)=73,VALUE(AT270)=13),"treize",IF(OR(AT270=94,AT270=74,AT270=14),"quatorze",IF(OR(AT270=95,AT270=75,AT270=15),"quinze")))))," mille"))</f>
        <v/>
      </c>
      <c r="AX270" s="59" t="str">
        <f>IF(OR(AT270=16,AT270=76,AT270=96),"seize mille","")</f>
        <v/>
      </c>
      <c r="AY270" s="59" t="str">
        <f>IF(AND(AU270="un mille",H270&lt;10000)," mille",CONCATENATE(" ",AU270,AV270,AW270,AX270,IF(VALUE(CONCATENATE(M270,N270,O270))=0,"",IF(VALUE(O270)=0," mille","")),IF(AND(VALUE(CONCATENATE(M270,N270,O270))&gt;1,VALUE(CONCATENATE(P270,Q270,R270))=0),"s","")))</f>
        <v xml:space="preserve"> </v>
      </c>
      <c r="AZ270" s="75"/>
      <c r="BA270" s="59" t="str">
        <f>IF(OR(VALUE(P270)=0,VALUE(P270)&gt;5),"",CONCATENATE(IF(VALUE(P270)=1,"",IF(VALUE(P270)=2,"deux ",IF(VALUE(P270)=3,"trois ",IF(VALUE(P270)=4,"quatre ",IF(VALUE(P270)=5,"cinq "))))),"cent"))</f>
        <v/>
      </c>
      <c r="BB270" s="59" t="str">
        <f>IF(OR(P270="",VALUE(P270)&lt;6),"",CONCATENATE(IF(VALUE(P270)=6,"six ",IF(VALUE(P270)=7,"sept ",IF(VALUE(P270)=8,"huit ",IF(VALUE(P270)=9,"neuf ")))),"cent"))</f>
        <v/>
      </c>
      <c r="BC270" s="59" t="str">
        <f>CONCATENATE(" ",BA270,BB270)</f>
        <v xml:space="preserve"> </v>
      </c>
      <c r="BD270" s="75"/>
      <c r="BE270" s="59" t="str">
        <f>IF(OR(Q270="",VALUE(Q270)=0,VALUE(Q270)&gt;5,AND(VALUE(BI270)&gt;10,VALUE(BI270)&lt;17)),"",IF(OR(VALUE(BI270)=10,AND(VALUE(BI270)&gt;16,VALUE(BI270)&lt;20)),"dix",IF(VALUE(Q270)=2,"vingt",IF(VALUE(Q270)=3,"trente",IF(VALUE(Q270)=4,"quarante",IF(VALUE(Q270)=5,"cinquante"))))))</f>
        <v/>
      </c>
      <c r="BF270" s="59" t="str">
        <f>IF(OR(Q270="",VALUE(Q270)&lt;6),"",IF(AND(VALUE(Q270)=7,OR(VALUE(R270)=0,BI270&gt;76)),"soixante dix",IF(OR(VALUE(Q270)=6,VALUE(Q270)=7),"soixante",IF(AND(VALUE(Q270)=9,OR(VALUE(R270)=0,VALUE(BI270)&gt;96)),"quatre vingt dix",IF(OR(VALUE(Q270)=8,VALUE(Q270)=9),"quatre vingt")))))</f>
        <v/>
      </c>
      <c r="BG270" s="59" t="str">
        <f>CONCATENATE(" ",BE270,BF270,IF(OR(VALUE(R270)&lt;&gt;1,VALUE(Q270)=0,VALUE(Q270)=1,VALUE(Q270)=8,VALUE(Q270)=9),""," et"))</f>
        <v xml:space="preserve"> </v>
      </c>
      <c r="BH270" s="75"/>
      <c r="BI270" s="59">
        <f>VALUE(CONCATENATE(Q270,R270))</f>
        <v>0</v>
      </c>
      <c r="BJ270" s="59" t="str">
        <f>IF(OR(VALUE(R270)=0,BI270="",VALUE(R270)&gt;5,AND(VALUE(BI270)&gt;5,VALUE(BI270)&lt;16),AND(VALUE(BI270)&gt;65,VALUE(BI270)&lt;76),AND(VALUE(BI270)&gt;85,VALUE(BI270)&lt;96)),"",CONCATENATE(IF(VALUE(R270)=1,"un",IF(VALUE(R270)=2,"deux",IF(VALUE(R270)=3,"trois",IF(VALUE(R270)=4,"quatre",IF(VALUE(R270)=5,"cinq")))))," euro"))</f>
        <v/>
      </c>
      <c r="BK270" s="59" t="str">
        <f>IF(OR(BI270="",VALUE(R270)&lt;6,AND(VALUE(BI270)&gt;10,VALUE(BI270)&lt;17),BI270=76,BI270=96),"",CONCATENATE(IF(VALUE(R270)=6,"six",IF(VALUE(R270)=7,"sept",IF(VALUE(R270)=8,"huit",IF(VALUE(R270)=9,"neuf",IF(VALUE(BI270)=10,"dix")))))," euro"))</f>
        <v/>
      </c>
      <c r="BL270" s="59" t="str">
        <f>IF(OR(BI270="",VALUE(BI270)&lt;11,AND(VALUE(BI270)&gt;15,VALUE(BI270)&lt;71),AND(VALUE(BI270)&gt;75,VALUE(BI270)&lt;91),VALUE(BI270)&gt;95),"",CONCATENATE(IF(OR(VALUE(BI270)=91,VALUE(BI270)=71,VALUE(BI270)=11),"onze",IF(OR(VALUE(BI270)=92,VALUE(BI270)=72,VALUE(BI270)=12),"douze",IF(OR(VALUE(BI270)=93,VALUE(BI270)=73,VALUE(BI270)=13),"treize",IF(OR(BI270=94,BI270=74,BI270=14),"quatorze",IF(OR(BI270=95,BI270=75,BI270=15),"quinze")))))," euro"))</f>
        <v/>
      </c>
      <c r="BM270" s="59" t="str">
        <f>IF(OR(BI270=16,BI270=76,BI270=96),"seize euro","")</f>
        <v/>
      </c>
      <c r="BN270" s="59" t="str">
        <f>IF(VALUE(CONCATENATE(J270,K270,L270,M270,N270,O270,P270,Q270,R270))=0,"zero euro",CONCATENATE(" ",BJ270,BK270,BL270,BM270,IF(VALUE(CONCATENATE(M270,N270,O270,P270,Q270,R270))=0," d'",""),IF(OR(VALUE(R270)=0,VALUE(CONCATENATE(P270,Q270,R270))=0)," euro",""),IF(VALUE(CONCATENATE(J270,K270,L270,M270,N270,O270,P270,Q270,R270))&gt;1,"s","")))</f>
        <v>zero euro</v>
      </c>
      <c r="BO270" s="75"/>
      <c r="BP270" s="59" t="str">
        <f>IF(VALUE(CONCATENATE(T270,U270))=0,""," virgule")</f>
        <v/>
      </c>
      <c r="BQ270" s="75"/>
      <c r="BR270" s="59" t="str">
        <f>IF(OR(T270="",VALUE(T270)=0,VALUE(T270)&gt;5,AND(VALUE(BV270)&gt;10,VALUE(BV270)&lt;17)),"",IF(OR(VALUE(BV270)=10,AND(VALUE(BV270)&gt;16,VALUE(BV270)&lt;20)),"dix",IF(VALUE(T270)=2,"vingt",IF(VALUE(T270)=3,"trente",IF(VALUE(T270)=4,"quarante",IF(VALUE(T270)=5,"cinquante"))))))</f>
        <v/>
      </c>
      <c r="BS270" s="59" t="str">
        <f>IF(OR(T270="",VALUE(T270)&lt;6),"",IF(AND(VALUE(T270)=7,OR(VALUE(U270)=0,BV270&gt;76)),"soixante dix",IF(OR(VALUE(T270)=6,VALUE(T270)=7),"soixante",IF(AND(VALUE(T270)=9,OR(VALUE(U270)=0,VALUE(BV270)&gt;96)),"quatre vingt dix",IF(OR(VALUE(T270)=8,VALUE(T270)=9),"quatre vingt")))))</f>
        <v/>
      </c>
      <c r="BT270" s="59" t="str">
        <f>CONCATENATE(" ",BR270,BS270,IF(OR(VALUE(U270)&lt;&gt;1,VALUE(T270)=0,VALUE(T270)=1,VALUE(T270)=8,VALUE(T270)=9),""," et"))</f>
        <v xml:space="preserve"> </v>
      </c>
      <c r="BU270" s="75"/>
      <c r="BV270" s="59">
        <f>VALUE(CONCATENATE(T270,U270))</f>
        <v>0</v>
      </c>
      <c r="BW270" s="59" t="str">
        <f>IF(OR(VALUE(U270)=0,BV270="",VALUE(U270)&gt;5,AND(VALUE(BV270)&gt;5,VALUE(BV270)&lt;16),AND(VALUE(BV270)&gt;65,VALUE(BV270)&lt;76),AND(VALUE(BV270)&gt;85,VALUE(BV270)&lt;96)),"",CONCATENATE(IF(VALUE(U270)=1,"un",IF(VALUE(U270)=2,"deux",IF(VALUE(U270)=3,"trois",IF(VALUE(U270)=4,"quatre",IF(VALUE(U270)=5,"cinq")))))," centime"))</f>
        <v/>
      </c>
      <c r="BX270" s="59" t="str">
        <f>IF(OR(BV270="",VALUE(U270)&lt;6,AND(VALUE(BV270)&gt;10,VALUE(BV270)&lt;17),BV270=76,BV270=96),"",CONCATENATE(IF(VALUE(U270)=6,"six",IF(VALUE(U270)=7,"sept",IF(VALUE(U270)=8,"huit",IF(VALUE(U270)=9,"neuf",IF(VALUE(BV270)=10,"dix")))))," centime"))</f>
        <v/>
      </c>
      <c r="BY270" s="59" t="str">
        <f>IF(OR(BV270="",VALUE(BV270)&lt;11,AND(VALUE(BV270)&gt;15,VALUE(BV270)&lt;71),AND(VALUE(BV270)&gt;75,VALUE(BV270)&lt;91),VALUE(BV270)&gt;95),"",CONCATENATE(IF(OR(VALUE(BV270)=91,VALUE(BV270)=71,VALUE(BV270)=11),"onze",IF(OR(VALUE(BV270)=92,VALUE(BV270)=72,VALUE(BV270)=12),"douze",IF(OR(VALUE(BV270)=93,VALUE(BV270)=73,VALUE(BV270)=13),"treize",IF(OR(BV270=94,BV270=74,BV270=14),"quatorze",IF(OR(BV270=95,BV270=75,BV270=15),"quinze")))))," centime"))</f>
        <v/>
      </c>
      <c r="BZ270" s="59" t="str">
        <f>IF(OR(BV270=16,BV270=76,BV270=96),"seize centime","")</f>
        <v/>
      </c>
      <c r="CA270" s="59" t="str">
        <f>CONCATENATE(" ",BW270,BX270,BY270,BZ270,IF(AND(VALUE(RIGHT(I270,2))&lt;&gt;0,VALUE(RIGHT(I270,1))=0),"centime",""),IF(VALUE(CONCATENATE(T270,U270))&gt;1,"s",""))</f>
        <v xml:space="preserve"> </v>
      </c>
      <c r="CB270" s="75"/>
      <c r="CC270" s="19" t="str">
        <f>CONCATENATE(Y270,AC270,AJ270,AN270,AR270,AY270,BC270,BG270,BN270,BP270,BT270,CA270)</f>
        <v xml:space="preserve">       zero euro  </v>
      </c>
      <c r="CD270" s="47" t="e">
        <f>#REF!*H270</f>
        <v>#REF!</v>
      </c>
    </row>
    <row r="271" spans="1:82" s="10" customFormat="1" ht="22.5" x14ac:dyDescent="0.2">
      <c r="A271" s="23" t="s">
        <v>337</v>
      </c>
      <c r="B271" s="80">
        <v>2</v>
      </c>
      <c r="C271" s="80">
        <v>7</v>
      </c>
      <c r="D271" s="80">
        <v>2</v>
      </c>
      <c r="E271" s="49">
        <f>IF(G271="","",MAX(E$9:E270)+1)</f>
        <v>203</v>
      </c>
      <c r="F271" s="76" t="s">
        <v>422</v>
      </c>
      <c r="G271" s="75" t="s">
        <v>42</v>
      </c>
      <c r="H271" s="43">
        <v>0</v>
      </c>
      <c r="I271" s="79" t="str">
        <f t="shared" si="1380"/>
        <v xml:space="preserve"> 0,00</v>
      </c>
      <c r="J271" s="79" t="str">
        <f>IF(H271&gt;=100000000,MID(RIGHT(I271,12),1,1),"0")</f>
        <v>0</v>
      </c>
      <c r="K271" s="79" t="str">
        <f>IF(H271&gt;=10000000,MID(RIGHT(I271,11),1,1),"0")</f>
        <v>0</v>
      </c>
      <c r="L271" s="79" t="str">
        <f>IF(H271&gt;=1000000,MID(RIGHT(I271,10),1,1),"0")</f>
        <v>0</v>
      </c>
      <c r="M271" s="79" t="str">
        <f>IF(H271&gt;=100000,MID(RIGHT(I271,9),1,1),"0")</f>
        <v>0</v>
      </c>
      <c r="N271" s="79" t="str">
        <f>IF(H271&gt;=10000,MID(RIGHT(I271,8),1,1),"0")</f>
        <v>0</v>
      </c>
      <c r="O271" s="79" t="str">
        <f>IF(H271&gt;=1000,MID(RIGHT(I271,7),1,1),"0")</f>
        <v>0</v>
      </c>
      <c r="P271" s="79" t="str">
        <f>IF(H271&gt;=100,MID(RIGHT(I271,6),1,1),"0")</f>
        <v>0</v>
      </c>
      <c r="Q271" s="79" t="str">
        <f>IF(H271&gt;=10,MID(RIGHT(I271,5),1,1),"0")</f>
        <v>0</v>
      </c>
      <c r="R271" s="79" t="str">
        <f>IF(H271&gt;=0,MID(RIGHT(I271,4),1,1),"0")</f>
        <v>0</v>
      </c>
      <c r="S271" s="79" t="s">
        <v>12</v>
      </c>
      <c r="T271" s="79" t="str">
        <f>IF(INT(H271)&lt;&gt;H271,MID(RIGHT(I271,2),1,1),"0")</f>
        <v>0</v>
      </c>
      <c r="U271" s="79" t="str">
        <f>IF(INT(H271*10)&lt;&gt;H271*10,RIGHT(I271,1),"0")</f>
        <v>0</v>
      </c>
      <c r="V271" s="75"/>
      <c r="W271" s="59" t="str">
        <f>IF(OR(VALUE(J271)=0,VALUE(J271)&gt;5),"",CONCATENATE(IF(VALUE(J271)=1,"",IF(VALUE(J271)=2,"deux ",IF(VALUE(J271)=3,"trois ",IF(VALUE(J271)=4,"quatre ",IF(VALUE(J271)=5,"cinq "))))),"cent"))</f>
        <v/>
      </c>
      <c r="X271" s="59" t="str">
        <f>IF(OR(J271="",VALUE(J271)&lt;6),"",CONCATENATE(IF(VALUE(J271)=6,"six ",IF(VALUE(J271)=7,"sept ",IF(VALUE(J271)=8,"huit ",IF(VALUE(J271)=9,"neuf ")))),"cent"))</f>
        <v/>
      </c>
      <c r="Y271" s="59" t="str">
        <f>CONCATENATE(W271,X271)</f>
        <v/>
      </c>
      <c r="Z271" s="75"/>
      <c r="AA271" s="59" t="str">
        <f>IF(OR(K271="",VALUE(K271)=0,VALUE(K271)&gt;5,AND(VALUE(AE271)&gt;10,VALUE(AE271)&lt;17)),"",IF(OR(VALUE(AE271)=10,AND(VALUE(AE271)&gt;16,VALUE(AE271)&lt;20)),"dix",IF(VALUE(K271)=2,"vingt",IF(VALUE(K271)=3,"trente",IF(VALUE(K271)=4,"quarante",IF(VALUE(K271)=5,"cinquante"))))))</f>
        <v/>
      </c>
      <c r="AB271" s="59" t="str">
        <f>IF(OR(K271="",VALUE(K271)&lt;6),"",IF(AND(VALUE(K271)=7,OR(VALUE(L271)=0,AE271&gt;76)),"soixante dix",IF(OR(VALUE(K271)=6,VALUE(K271)=7),"soixante",IF(AND(VALUE(K271)=9,OR(VALUE(L271)=0,VALUE(AE271)&gt;96)),"quatre vingt dix",IF(OR(VALUE(K271)=8,VALUE(K271)=9),"quatre vingt")))))</f>
        <v/>
      </c>
      <c r="AC271" s="59" t="str">
        <f>CONCATENATE(" ",AA271,AB271,IF(OR(VALUE(L271)&lt;&gt;1,VALUE(K271)=0,VALUE(K271)=1,VALUE(K271)=8,VALUE(K271)=9),""," et"))</f>
        <v xml:space="preserve"> </v>
      </c>
      <c r="AD271" s="75"/>
      <c r="AE271" s="59">
        <f>VALUE(CONCATENATE(K271,L271))</f>
        <v>0</v>
      </c>
      <c r="AF271" s="59" t="str">
        <f>IF(OR(VALUE(L271)=0,AE271="",VALUE(L271)&gt;5,AND(VALUE(AE271)&gt;5,VALUE(AE271)&lt;16),AND(VALUE(AE271)&gt;65,VALUE(AE271)&lt;76),AND(VALUE(AE271)&gt;85,VALUE(AE271)&lt;96)),"",CONCATENATE(IF(VALUE(L271)=1,"un",IF(VALUE(L271)=2,"deux",IF(VALUE(L271)=3,"trois",IF(VALUE(L271)=4,"quatre",IF(VALUE(L271)=5,"cinq")))))," million"))</f>
        <v/>
      </c>
      <c r="AG271" s="59" t="str">
        <f>IF(OR(AE271="",VALUE(L271)&lt;6,AND(VALUE(AE271)&gt;10,VALUE(AE271)&lt;17),AE271=76,AE271=96),"",CONCATENATE(IF(VALUE(L271)=6,"six",IF(VALUE(L271)=7,"sept",IF(VALUE(L271)=8,"huit",IF(VALUE(L271)=9,"neuf",IF(VALUE(AE271)=10,"dix")))))," million"))</f>
        <v/>
      </c>
      <c r="AH271" s="59" t="str">
        <f>IF(OR(AE271="",VALUE(AE271)&lt;11,AND(VALUE(AE271)&gt;15,VALUE(AE271)&lt;71),AND(VALUE(AE271)&gt;75,VALUE(AE271)&lt;91),VALUE(AE271)&gt;95),"",CONCATENATE(IF(OR(VALUE(AE271)=91,VALUE(AE271)=71,VALUE(AE271)=11),"onze",IF(OR(VALUE(AE271)=92,VALUE(AE271)=72,VALUE(AE271)=12),"douze",IF(OR(VALUE(AE271)=93,VALUE(AE271)=73,VALUE(AE271)=13),"treize",IF(OR(AE271=94,AE271=74,AE271=14),"quatorze",IF(OR(AE271=95,AE271=75,AE271=15),"quinze")))))," million"))</f>
        <v/>
      </c>
      <c r="AI271" s="59" t="str">
        <f>IF(OR(AE271=16,AE271=76,AE271=96),"seize million","")</f>
        <v/>
      </c>
      <c r="AJ271" s="59" t="str">
        <f>CONCATENATE(" ",AF271,AG271,AH271,AI271,IF(VALUE(CONCATENATE(J271,K271,L271))=0,"",IF(VALUE(L271)=0,"million","")),IF(AND(VALUE(CONCATENATE(J271,K271,L271))&gt;1,VALUE(CONCATENATE(M271,N271,O271,P271,Q271,R271))=0),"s",""))</f>
        <v xml:space="preserve"> </v>
      </c>
      <c r="AK271" s="75"/>
      <c r="AL271" s="59" t="str">
        <f>IF(OR(VALUE(M271)=0,VALUE(M271)&gt;5),"",CONCATENATE(IF(VALUE(M271)=1,"",IF(VALUE(M271)=2,"deux ",IF(VALUE(M271)=3,"trois ",IF(VALUE(M271)=4,"quatre ",IF(VALUE(M271)=5,"cinq "))))),"cent"))</f>
        <v/>
      </c>
      <c r="AM271" s="59" t="str">
        <f>IF(OR(M271="",VALUE(M271)&lt;6),"",CONCATENATE(IF(VALUE(M271)=6,"six ",IF(VALUE(M271)=7,"sept ",IF(VALUE(M271)=8,"huit ",IF(VALUE(M271)=9,"neuf ")))),"cent"))</f>
        <v/>
      </c>
      <c r="AN271" s="59" t="str">
        <f>CONCATENATE(" ",AL271,AM271)</f>
        <v xml:space="preserve"> </v>
      </c>
      <c r="AO271" s="75"/>
      <c r="AP271" s="59" t="str">
        <f>IF(OR(N271="",VALUE(N271)=0,VALUE(N271)&gt;5,AND(VALUE(AT271)&gt;10,VALUE(AT271)&lt;17)),"",IF(OR(VALUE(AT271)=10,AND(VALUE(AT271)&gt;16,VALUE(AT271)&lt;20)),"dix",IF(VALUE(N271)=2,"vingt",IF(VALUE(N271)=3,"trente",IF(VALUE(N271)=4,"quarante",IF(VALUE(N271)=5,"cinquante"))))))</f>
        <v/>
      </c>
      <c r="AQ271" s="59" t="str">
        <f>IF(OR(N271="",VALUE(N271)&lt;6),"",IF(AND(VALUE(N271)=7,OR(VALUE(O271)=0,AT271&gt;76)),"soixante dix",IF(OR(VALUE(N271)=6,VALUE(N271)=7),"soixante",IF(AND(VALUE(N271)=9,OR(VALUE(O271)=0,VALUE(AT271)&gt;96)),"quatre vingt dix",IF(OR(VALUE(N271)=8,VALUE(N271)=9),"quatre vingt")))))</f>
        <v/>
      </c>
      <c r="AR271" s="59" t="str">
        <f>CONCATENATE(" ",AP271,AQ271,IF(OR(VALUE(O271)&lt;&gt;1,VALUE(N271)=0,VALUE(N271)=1,VALUE(N271)=8,VALUE(N271)=9),""," et"))</f>
        <v xml:space="preserve"> </v>
      </c>
      <c r="AS271" s="75"/>
      <c r="AT271" s="59">
        <f>VALUE(CONCATENATE(N271,O271))</f>
        <v>0</v>
      </c>
      <c r="AU271" s="59" t="str">
        <f>IF(OR(VALUE(O271)=0,AT271="",VALUE(O271)&gt;5,AND(VALUE(AT271)&gt;5,VALUE(AT271)&lt;16),AND(VALUE(AT271)&gt;65,VALUE(AT271)&lt;76),AND(VALUE(AT271)&gt;85,VALUE(AT271)&lt;96)),"",CONCATENATE(IF(VALUE(O271)=1,"un",IF(VALUE(O271)=2,"deux",IF(VALUE(O271)=3,"trois",IF(VALUE(O271)=4,"quatre",IF(VALUE(O271)=5,"cinq")))))," mille"))</f>
        <v/>
      </c>
      <c r="AV271" s="59" t="str">
        <f>IF(OR(AT271="",VALUE(O271)&lt;6,AND(VALUE(AT271)&gt;10,VALUE(AT271)&lt;17),AT271=76,AT271=96),"",CONCATENATE(IF(VALUE(O271)=6,"six",IF(VALUE(O271)=7,"sept",IF(VALUE(O271)=8,"huit",IF(VALUE(O271)=9,"neuf",IF(VALUE(AT271)=10,"dix")))))," mille"))</f>
        <v/>
      </c>
      <c r="AW271" s="59" t="str">
        <f>IF(OR(AT271="",VALUE(AT271)&lt;11,AND(VALUE(AT271)&gt;15,VALUE(AT271)&lt;71),AND(VALUE(AT271)&gt;75,VALUE(AT271)&lt;91),VALUE(AT271)&gt;95),"",CONCATENATE(IF(OR(VALUE(AT271)=91,VALUE(AT271)=71,VALUE(AT271)=11),"onze",IF(OR(VALUE(AT271)=92,VALUE(AT271)=72,VALUE(AT271)=12),"douze",IF(OR(VALUE(AT271)=93,VALUE(AT271)=73,VALUE(AT271)=13),"treize",IF(OR(AT271=94,AT271=74,AT271=14),"quatorze",IF(OR(AT271=95,AT271=75,AT271=15),"quinze")))))," mille"))</f>
        <v/>
      </c>
      <c r="AX271" s="59" t="str">
        <f>IF(OR(AT271=16,AT271=76,AT271=96),"seize mille","")</f>
        <v/>
      </c>
      <c r="AY271" s="59" t="str">
        <f>IF(AND(AU271="un mille",H271&lt;10000)," mille",CONCATENATE(" ",AU271,AV271,AW271,AX271,IF(VALUE(CONCATENATE(M271,N271,O271))=0,"",IF(VALUE(O271)=0," mille","")),IF(AND(VALUE(CONCATENATE(M271,N271,O271))&gt;1,VALUE(CONCATENATE(P271,Q271,R271))=0),"s","")))</f>
        <v xml:space="preserve"> </v>
      </c>
      <c r="AZ271" s="75"/>
      <c r="BA271" s="59" t="str">
        <f>IF(OR(VALUE(P271)=0,VALUE(P271)&gt;5),"",CONCATENATE(IF(VALUE(P271)=1,"",IF(VALUE(P271)=2,"deux ",IF(VALUE(P271)=3,"trois ",IF(VALUE(P271)=4,"quatre ",IF(VALUE(P271)=5,"cinq "))))),"cent"))</f>
        <v/>
      </c>
      <c r="BB271" s="59" t="str">
        <f>IF(OR(P271="",VALUE(P271)&lt;6),"",CONCATENATE(IF(VALUE(P271)=6,"six ",IF(VALUE(P271)=7,"sept ",IF(VALUE(P271)=8,"huit ",IF(VALUE(P271)=9,"neuf ")))),"cent"))</f>
        <v/>
      </c>
      <c r="BC271" s="59" t="str">
        <f>CONCATENATE(" ",BA271,BB271)</f>
        <v xml:space="preserve"> </v>
      </c>
      <c r="BD271" s="75"/>
      <c r="BE271" s="59" t="str">
        <f>IF(OR(Q271="",VALUE(Q271)=0,VALUE(Q271)&gt;5,AND(VALUE(BI271)&gt;10,VALUE(BI271)&lt;17)),"",IF(OR(VALUE(BI271)=10,AND(VALUE(BI271)&gt;16,VALUE(BI271)&lt;20)),"dix",IF(VALUE(Q271)=2,"vingt",IF(VALUE(Q271)=3,"trente",IF(VALUE(Q271)=4,"quarante",IF(VALUE(Q271)=5,"cinquante"))))))</f>
        <v/>
      </c>
      <c r="BF271" s="59" t="str">
        <f>IF(OR(Q271="",VALUE(Q271)&lt;6),"",IF(AND(VALUE(Q271)=7,OR(VALUE(R271)=0,BI271&gt;76)),"soixante dix",IF(OR(VALUE(Q271)=6,VALUE(Q271)=7),"soixante",IF(AND(VALUE(Q271)=9,OR(VALUE(R271)=0,VALUE(BI271)&gt;96)),"quatre vingt dix",IF(OR(VALUE(Q271)=8,VALUE(Q271)=9),"quatre vingt")))))</f>
        <v/>
      </c>
      <c r="BG271" s="59" t="str">
        <f>CONCATENATE(" ",BE271,BF271,IF(OR(VALUE(R271)&lt;&gt;1,VALUE(Q271)=0,VALUE(Q271)=1,VALUE(Q271)=8,VALUE(Q271)=9),""," et"))</f>
        <v xml:space="preserve"> </v>
      </c>
      <c r="BH271" s="75"/>
      <c r="BI271" s="59">
        <f>VALUE(CONCATENATE(Q271,R271))</f>
        <v>0</v>
      </c>
      <c r="BJ271" s="59" t="str">
        <f>IF(OR(VALUE(R271)=0,BI271="",VALUE(R271)&gt;5,AND(VALUE(BI271)&gt;5,VALUE(BI271)&lt;16),AND(VALUE(BI271)&gt;65,VALUE(BI271)&lt;76),AND(VALUE(BI271)&gt;85,VALUE(BI271)&lt;96)),"",CONCATENATE(IF(VALUE(R271)=1,"un",IF(VALUE(R271)=2,"deux",IF(VALUE(R271)=3,"trois",IF(VALUE(R271)=4,"quatre",IF(VALUE(R271)=5,"cinq")))))," euro"))</f>
        <v/>
      </c>
      <c r="BK271" s="59" t="str">
        <f>IF(OR(BI271="",VALUE(R271)&lt;6,AND(VALUE(BI271)&gt;10,VALUE(BI271)&lt;17),BI271=76,BI271=96),"",CONCATENATE(IF(VALUE(R271)=6,"six",IF(VALUE(R271)=7,"sept",IF(VALUE(R271)=8,"huit",IF(VALUE(R271)=9,"neuf",IF(VALUE(BI271)=10,"dix")))))," euro"))</f>
        <v/>
      </c>
      <c r="BL271" s="59" t="str">
        <f>IF(OR(BI271="",VALUE(BI271)&lt;11,AND(VALUE(BI271)&gt;15,VALUE(BI271)&lt;71),AND(VALUE(BI271)&gt;75,VALUE(BI271)&lt;91),VALUE(BI271)&gt;95),"",CONCATENATE(IF(OR(VALUE(BI271)=91,VALUE(BI271)=71,VALUE(BI271)=11),"onze",IF(OR(VALUE(BI271)=92,VALUE(BI271)=72,VALUE(BI271)=12),"douze",IF(OR(VALUE(BI271)=93,VALUE(BI271)=73,VALUE(BI271)=13),"treize",IF(OR(BI271=94,BI271=74,BI271=14),"quatorze",IF(OR(BI271=95,BI271=75,BI271=15),"quinze")))))," euro"))</f>
        <v/>
      </c>
      <c r="BM271" s="59" t="str">
        <f>IF(OR(BI271=16,BI271=76,BI271=96),"seize euro","")</f>
        <v/>
      </c>
      <c r="BN271" s="59" t="str">
        <f>IF(VALUE(CONCATENATE(J271,K271,L271,M271,N271,O271,P271,Q271,R271))=0,"zero euro",CONCATENATE(" ",BJ271,BK271,BL271,BM271,IF(VALUE(CONCATENATE(M271,N271,O271,P271,Q271,R271))=0," d'",""),IF(OR(VALUE(R271)=0,VALUE(CONCATENATE(P271,Q271,R271))=0)," euro",""),IF(VALUE(CONCATENATE(J271,K271,L271,M271,N271,O271,P271,Q271,R271))&gt;1,"s","")))</f>
        <v>zero euro</v>
      </c>
      <c r="BO271" s="75"/>
      <c r="BP271" s="59" t="str">
        <f>IF(VALUE(CONCATENATE(T271,U271))=0,""," virgule")</f>
        <v/>
      </c>
      <c r="BQ271" s="75"/>
      <c r="BR271" s="59" t="str">
        <f>IF(OR(T271="",VALUE(T271)=0,VALUE(T271)&gt;5,AND(VALUE(BV271)&gt;10,VALUE(BV271)&lt;17)),"",IF(OR(VALUE(BV271)=10,AND(VALUE(BV271)&gt;16,VALUE(BV271)&lt;20)),"dix",IF(VALUE(T271)=2,"vingt",IF(VALUE(T271)=3,"trente",IF(VALUE(T271)=4,"quarante",IF(VALUE(T271)=5,"cinquante"))))))</f>
        <v/>
      </c>
      <c r="BS271" s="59" t="str">
        <f>IF(OR(T271="",VALUE(T271)&lt;6),"",IF(AND(VALUE(T271)=7,OR(VALUE(U271)=0,BV271&gt;76)),"soixante dix",IF(OR(VALUE(T271)=6,VALUE(T271)=7),"soixante",IF(AND(VALUE(T271)=9,OR(VALUE(U271)=0,VALUE(BV271)&gt;96)),"quatre vingt dix",IF(OR(VALUE(T271)=8,VALUE(T271)=9),"quatre vingt")))))</f>
        <v/>
      </c>
      <c r="BT271" s="59" t="str">
        <f>CONCATENATE(" ",BR271,BS271,IF(OR(VALUE(U271)&lt;&gt;1,VALUE(T271)=0,VALUE(T271)=1,VALUE(T271)=8,VALUE(T271)=9),""," et"))</f>
        <v xml:space="preserve"> </v>
      </c>
      <c r="BU271" s="75"/>
      <c r="BV271" s="59">
        <f>VALUE(CONCATENATE(T271,U271))</f>
        <v>0</v>
      </c>
      <c r="BW271" s="59" t="str">
        <f>IF(OR(VALUE(U271)=0,BV271="",VALUE(U271)&gt;5,AND(VALUE(BV271)&gt;5,VALUE(BV271)&lt;16),AND(VALUE(BV271)&gt;65,VALUE(BV271)&lt;76),AND(VALUE(BV271)&gt;85,VALUE(BV271)&lt;96)),"",CONCATENATE(IF(VALUE(U271)=1,"un",IF(VALUE(U271)=2,"deux",IF(VALUE(U271)=3,"trois",IF(VALUE(U271)=4,"quatre",IF(VALUE(U271)=5,"cinq")))))," centime"))</f>
        <v/>
      </c>
      <c r="BX271" s="59" t="str">
        <f>IF(OR(BV271="",VALUE(U271)&lt;6,AND(VALUE(BV271)&gt;10,VALUE(BV271)&lt;17),BV271=76,BV271=96),"",CONCATENATE(IF(VALUE(U271)=6,"six",IF(VALUE(U271)=7,"sept",IF(VALUE(U271)=8,"huit",IF(VALUE(U271)=9,"neuf",IF(VALUE(BV271)=10,"dix")))))," centime"))</f>
        <v/>
      </c>
      <c r="BY271" s="59" t="str">
        <f>IF(OR(BV271="",VALUE(BV271)&lt;11,AND(VALUE(BV271)&gt;15,VALUE(BV271)&lt;71),AND(VALUE(BV271)&gt;75,VALUE(BV271)&lt;91),VALUE(BV271)&gt;95),"",CONCATENATE(IF(OR(VALUE(BV271)=91,VALUE(BV271)=71,VALUE(BV271)=11),"onze",IF(OR(VALUE(BV271)=92,VALUE(BV271)=72,VALUE(BV271)=12),"douze",IF(OR(VALUE(BV271)=93,VALUE(BV271)=73,VALUE(BV271)=13),"treize",IF(OR(BV271=94,BV271=74,BV271=14),"quatorze",IF(OR(BV271=95,BV271=75,BV271=15),"quinze")))))," centime"))</f>
        <v/>
      </c>
      <c r="BZ271" s="59" t="str">
        <f>IF(OR(BV271=16,BV271=76,BV271=96),"seize centime","")</f>
        <v/>
      </c>
      <c r="CA271" s="59" t="str">
        <f>CONCATENATE(" ",BW271,BX271,BY271,BZ271,IF(AND(VALUE(RIGHT(I271,2))&lt;&gt;0,VALUE(RIGHT(I271,1))=0),"centime",""),IF(VALUE(CONCATENATE(T271,U271))&gt;1,"s",""))</f>
        <v xml:space="preserve"> </v>
      </c>
      <c r="CB271" s="75"/>
      <c r="CC271" s="19" t="str">
        <f>CONCATENATE(Y271,AC271,AJ271,AN271,AR271,AY271,BC271,BG271,BN271,BP271,BT271,CA271)</f>
        <v xml:space="preserve">       zero euro  </v>
      </c>
      <c r="CD271" s="47" t="e">
        <f>#REF!*H271</f>
        <v>#REF!</v>
      </c>
    </row>
    <row r="272" spans="1:82" s="8" customFormat="1" ht="15" customHeight="1" x14ac:dyDescent="0.2">
      <c r="A272" s="23" t="s">
        <v>337</v>
      </c>
      <c r="B272" s="29">
        <v>2</v>
      </c>
      <c r="C272" s="29">
        <v>8</v>
      </c>
      <c r="D272" s="29"/>
      <c r="E272" s="30" t="str">
        <f>IF(G272="","",MAX(E$9:E269)+1)</f>
        <v/>
      </c>
      <c r="F272" s="31" t="s">
        <v>199</v>
      </c>
      <c r="G272" s="32"/>
      <c r="H272" s="52"/>
      <c r="I272" s="64"/>
      <c r="J272" s="82"/>
      <c r="K272" s="82"/>
      <c r="L272" s="82"/>
      <c r="M272" s="82"/>
      <c r="N272" s="82"/>
      <c r="O272" s="82"/>
      <c r="P272" s="82"/>
      <c r="Q272" s="82"/>
      <c r="R272" s="82"/>
      <c r="S272" s="82"/>
      <c r="T272" s="82"/>
      <c r="U272" s="8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F272" s="32"/>
      <c r="AG272" s="32"/>
      <c r="AH272" s="32"/>
      <c r="AI272" s="32"/>
      <c r="AJ272" s="32"/>
      <c r="AK272" s="32"/>
      <c r="AL272" s="32"/>
      <c r="AM272" s="32"/>
      <c r="AN272" s="32"/>
      <c r="AO272" s="32"/>
      <c r="AP272" s="32"/>
      <c r="AQ272" s="32"/>
      <c r="AR272" s="32"/>
      <c r="AS272" s="32"/>
      <c r="AT272" s="32"/>
      <c r="AU272" s="32"/>
      <c r="AV272" s="32"/>
      <c r="AW272" s="32"/>
      <c r="AX272" s="32"/>
      <c r="AY272" s="32"/>
      <c r="AZ272" s="32"/>
      <c r="BA272" s="32"/>
      <c r="BB272" s="32"/>
      <c r="BC272" s="32"/>
      <c r="BD272" s="32"/>
      <c r="BE272" s="32"/>
      <c r="BF272" s="32"/>
      <c r="BG272" s="32"/>
      <c r="BH272" s="32"/>
      <c r="BI272" s="32"/>
      <c r="BJ272" s="32"/>
      <c r="BK272" s="32"/>
      <c r="BL272" s="32"/>
      <c r="BM272" s="32"/>
      <c r="BN272" s="32"/>
      <c r="BO272" s="32"/>
      <c r="BP272" s="32"/>
      <c r="BQ272" s="32"/>
      <c r="BR272" s="32"/>
      <c r="BS272" s="32"/>
      <c r="BT272" s="32"/>
      <c r="BU272" s="32"/>
      <c r="BV272" s="32"/>
      <c r="BW272" s="32"/>
      <c r="BX272" s="32"/>
      <c r="BY272" s="32"/>
      <c r="BZ272" s="32"/>
      <c r="CA272" s="32"/>
      <c r="CB272" s="32"/>
      <c r="CC272" s="52"/>
      <c r="CD272" s="52"/>
    </row>
    <row r="273" spans="1:82" s="10" customFormat="1" ht="15" customHeight="1" x14ac:dyDescent="0.2">
      <c r="A273" s="23" t="s">
        <v>337</v>
      </c>
      <c r="B273" s="56">
        <v>2</v>
      </c>
      <c r="C273" s="56">
        <v>8</v>
      </c>
      <c r="D273" s="56">
        <v>1</v>
      </c>
      <c r="E273" s="57" t="str">
        <f>IF(G273="","",MAX(E$9:E272)+1)</f>
        <v/>
      </c>
      <c r="F273" s="78" t="s">
        <v>200</v>
      </c>
      <c r="G273" s="59"/>
      <c r="H273" s="38"/>
      <c r="I273" s="79"/>
      <c r="J273" s="79"/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  <c r="V273" s="59"/>
      <c r="W273" s="59"/>
      <c r="X273" s="59"/>
      <c r="Y273" s="59"/>
      <c r="Z273" s="59"/>
      <c r="AA273" s="59"/>
      <c r="AB273" s="59"/>
      <c r="AC273" s="59"/>
      <c r="AD273" s="59"/>
      <c r="AE273" s="59"/>
      <c r="AF273" s="59"/>
      <c r="AG273" s="59"/>
      <c r="AH273" s="59"/>
      <c r="AI273" s="59"/>
      <c r="AJ273" s="59"/>
      <c r="AK273" s="59"/>
      <c r="AL273" s="59"/>
      <c r="AM273" s="59"/>
      <c r="AN273" s="59"/>
      <c r="AO273" s="59"/>
      <c r="AP273" s="59"/>
      <c r="AQ273" s="59"/>
      <c r="AR273" s="59"/>
      <c r="AS273" s="59"/>
      <c r="AT273" s="59"/>
      <c r="AU273" s="59"/>
      <c r="AV273" s="59"/>
      <c r="AW273" s="59"/>
      <c r="AX273" s="59"/>
      <c r="AY273" s="59"/>
      <c r="AZ273" s="59"/>
      <c r="BA273" s="59"/>
      <c r="BB273" s="59"/>
      <c r="BC273" s="59"/>
      <c r="BD273" s="59"/>
      <c r="BE273" s="59"/>
      <c r="BF273" s="59"/>
      <c r="BG273" s="59"/>
      <c r="BH273" s="59"/>
      <c r="BI273" s="59"/>
      <c r="BJ273" s="59"/>
      <c r="BK273" s="59"/>
      <c r="BL273" s="59"/>
      <c r="BM273" s="59"/>
      <c r="BN273" s="59"/>
      <c r="BO273" s="59"/>
      <c r="BP273" s="59"/>
      <c r="BQ273" s="59"/>
      <c r="BR273" s="59"/>
      <c r="BS273" s="59"/>
      <c r="BT273" s="59"/>
      <c r="BU273" s="59"/>
      <c r="BV273" s="59"/>
      <c r="BW273" s="59"/>
      <c r="BX273" s="59"/>
      <c r="BY273" s="59"/>
      <c r="BZ273" s="59"/>
      <c r="CA273" s="59"/>
      <c r="CB273" s="59"/>
      <c r="CC273" s="59"/>
      <c r="CD273" s="59"/>
    </row>
    <row r="274" spans="1:82" s="10" customFormat="1" ht="22.5" x14ac:dyDescent="0.2">
      <c r="A274" s="23" t="s">
        <v>337</v>
      </c>
      <c r="B274" s="80">
        <v>2</v>
      </c>
      <c r="C274" s="80">
        <v>8</v>
      </c>
      <c r="D274" s="80">
        <v>1</v>
      </c>
      <c r="E274" s="49">
        <f>IF(G274="","",MAX(E$9:E273)+1)</f>
        <v>204</v>
      </c>
      <c r="F274" s="76" t="s">
        <v>201</v>
      </c>
      <c r="G274" s="75" t="s">
        <v>28</v>
      </c>
      <c r="H274" s="43">
        <v>0</v>
      </c>
      <c r="I274" s="79" t="str">
        <f t="shared" si="1380"/>
        <v xml:space="preserve"> 0,00</v>
      </c>
      <c r="J274" s="79" t="str">
        <f t="shared" ref="J274:J300" si="1493">IF(H274&gt;=100000000,MID(RIGHT(I274,12),1,1),"0")</f>
        <v>0</v>
      </c>
      <c r="K274" s="79" t="str">
        <f t="shared" ref="K274:K300" si="1494">IF(H274&gt;=10000000,MID(RIGHT(I274,11),1,1),"0")</f>
        <v>0</v>
      </c>
      <c r="L274" s="79" t="str">
        <f t="shared" ref="L274:L300" si="1495">IF(H274&gt;=1000000,MID(RIGHT(I274,10),1,1),"0")</f>
        <v>0</v>
      </c>
      <c r="M274" s="79" t="str">
        <f t="shared" ref="M274:M300" si="1496">IF(H274&gt;=100000,MID(RIGHT(I274,9),1,1),"0")</f>
        <v>0</v>
      </c>
      <c r="N274" s="79" t="str">
        <f t="shared" ref="N274:N300" si="1497">IF(H274&gt;=10000,MID(RIGHT(I274,8),1,1),"0")</f>
        <v>0</v>
      </c>
      <c r="O274" s="79" t="str">
        <f t="shared" ref="O274:O300" si="1498">IF(H274&gt;=1000,MID(RIGHT(I274,7),1,1),"0")</f>
        <v>0</v>
      </c>
      <c r="P274" s="79" t="str">
        <f t="shared" ref="P274:P300" si="1499">IF(H274&gt;=100,MID(RIGHT(I274,6),1,1),"0")</f>
        <v>0</v>
      </c>
      <c r="Q274" s="79" t="str">
        <f t="shared" ref="Q274:Q300" si="1500">IF(H274&gt;=10,MID(RIGHT(I274,5),1,1),"0")</f>
        <v>0</v>
      </c>
      <c r="R274" s="79" t="str">
        <f t="shared" ref="R274:R300" si="1501">IF(H274&gt;=0,MID(RIGHT(I274,4),1,1),"0")</f>
        <v>0</v>
      </c>
      <c r="S274" s="79" t="s">
        <v>12</v>
      </c>
      <c r="T274" s="79" t="str">
        <f t="shared" ref="T274:T300" si="1502">IF(INT(H274)&lt;&gt;H274,MID(RIGHT(I274,2),1,1),"0")</f>
        <v>0</v>
      </c>
      <c r="U274" s="79" t="str">
        <f t="shared" ref="U274:U300" si="1503">IF(INT(H274*10)&lt;&gt;H274*10,RIGHT(I274,1),"0")</f>
        <v>0</v>
      </c>
      <c r="V274" s="75"/>
      <c r="W274" s="59" t="str">
        <f t="shared" ref="W274:W300" si="1504">IF(OR(VALUE(J274)=0,VALUE(J274)&gt;5),"",CONCATENATE(IF(VALUE(J274)=1,"",IF(VALUE(J274)=2,"deux ",IF(VALUE(J274)=3,"trois ",IF(VALUE(J274)=4,"quatre ",IF(VALUE(J274)=5,"cinq "))))),"cent"))</f>
        <v/>
      </c>
      <c r="X274" s="59" t="str">
        <f t="shared" ref="X274:X300" si="1505">IF(OR(J274="",VALUE(J274)&lt;6),"",CONCATENATE(IF(VALUE(J274)=6,"six ",IF(VALUE(J274)=7,"sept ",IF(VALUE(J274)=8,"huit ",IF(VALUE(J274)=9,"neuf ")))),"cent"))</f>
        <v/>
      </c>
      <c r="Y274" s="59" t="str">
        <f t="shared" ref="Y274:Y300" si="1506">CONCATENATE(W274,X274)</f>
        <v/>
      </c>
      <c r="Z274" s="75"/>
      <c r="AA274" s="59" t="str">
        <f t="shared" ref="AA274:AA300" si="1507">IF(OR(K274="",VALUE(K274)=0,VALUE(K274)&gt;5,AND(VALUE(AE274)&gt;10,VALUE(AE274)&lt;17)),"",IF(OR(VALUE(AE274)=10,AND(VALUE(AE274)&gt;16,VALUE(AE274)&lt;20)),"dix",IF(VALUE(K274)=2,"vingt",IF(VALUE(K274)=3,"trente",IF(VALUE(K274)=4,"quarante",IF(VALUE(K274)=5,"cinquante"))))))</f>
        <v/>
      </c>
      <c r="AB274" s="59" t="str">
        <f t="shared" ref="AB274:AB300" si="1508">IF(OR(K274="",VALUE(K274)&lt;6),"",IF(AND(VALUE(K274)=7,OR(VALUE(L274)=0,AE274&gt;76)),"soixante dix",IF(OR(VALUE(K274)=6,VALUE(K274)=7),"soixante",IF(AND(VALUE(K274)=9,OR(VALUE(L274)=0,VALUE(AE274)&gt;96)),"quatre vingt dix",IF(OR(VALUE(K274)=8,VALUE(K274)=9),"quatre vingt")))))</f>
        <v/>
      </c>
      <c r="AC274" s="59" t="str">
        <f t="shared" ref="AC274:AC300" si="1509">CONCATENATE(" ",AA274,AB274,IF(OR(VALUE(L274)&lt;&gt;1,VALUE(K274)=0,VALUE(K274)=1,VALUE(K274)=8,VALUE(K274)=9),""," et"))</f>
        <v xml:space="preserve"> </v>
      </c>
      <c r="AD274" s="75"/>
      <c r="AE274" s="59">
        <f t="shared" ref="AE274:AE300" si="1510">VALUE(CONCATENATE(K274,L274))</f>
        <v>0</v>
      </c>
      <c r="AF274" s="59" t="str">
        <f t="shared" ref="AF274:AF300" si="1511">IF(OR(VALUE(L274)=0,AE274="",VALUE(L274)&gt;5,AND(VALUE(AE274)&gt;5,VALUE(AE274)&lt;16),AND(VALUE(AE274)&gt;65,VALUE(AE274)&lt;76),AND(VALUE(AE274)&gt;85,VALUE(AE274)&lt;96)),"",CONCATENATE(IF(VALUE(L274)=1,"un",IF(VALUE(L274)=2,"deux",IF(VALUE(L274)=3,"trois",IF(VALUE(L274)=4,"quatre",IF(VALUE(L274)=5,"cinq")))))," million"))</f>
        <v/>
      </c>
      <c r="AG274" s="59" t="str">
        <f t="shared" ref="AG274:AG300" si="1512">IF(OR(AE274="",VALUE(L274)&lt;6,AND(VALUE(AE274)&gt;10,VALUE(AE274)&lt;17),AE274=76,AE274=96),"",CONCATENATE(IF(VALUE(L274)=6,"six",IF(VALUE(L274)=7,"sept",IF(VALUE(L274)=8,"huit",IF(VALUE(L274)=9,"neuf",IF(VALUE(AE274)=10,"dix")))))," million"))</f>
        <v/>
      </c>
      <c r="AH274" s="59" t="str">
        <f t="shared" ref="AH274:AH300" si="1513">IF(OR(AE274="",VALUE(AE274)&lt;11,AND(VALUE(AE274)&gt;15,VALUE(AE274)&lt;71),AND(VALUE(AE274)&gt;75,VALUE(AE274)&lt;91),VALUE(AE274)&gt;95),"",CONCATENATE(IF(OR(VALUE(AE274)=91,VALUE(AE274)=71,VALUE(AE274)=11),"onze",IF(OR(VALUE(AE274)=92,VALUE(AE274)=72,VALUE(AE274)=12),"douze",IF(OR(VALUE(AE274)=93,VALUE(AE274)=73,VALUE(AE274)=13),"treize",IF(OR(AE274=94,AE274=74,AE274=14),"quatorze",IF(OR(AE274=95,AE274=75,AE274=15),"quinze")))))," million"))</f>
        <v/>
      </c>
      <c r="AI274" s="59" t="str">
        <f t="shared" ref="AI274:AI300" si="1514">IF(OR(AE274=16,AE274=76,AE274=96),"seize million","")</f>
        <v/>
      </c>
      <c r="AJ274" s="59" t="str">
        <f t="shared" ref="AJ274:AJ300" si="1515">CONCATENATE(" ",AF274,AG274,AH274,AI274,IF(VALUE(CONCATENATE(J274,K274,L274))=0,"",IF(VALUE(L274)=0,"million","")),IF(AND(VALUE(CONCATENATE(J274,K274,L274))&gt;1,VALUE(CONCATENATE(M274,N274,O274,P274,Q274,R274))=0),"s",""))</f>
        <v xml:space="preserve"> </v>
      </c>
      <c r="AK274" s="75"/>
      <c r="AL274" s="59" t="str">
        <f t="shared" ref="AL274:AL300" si="1516">IF(OR(VALUE(M274)=0,VALUE(M274)&gt;5),"",CONCATENATE(IF(VALUE(M274)=1,"",IF(VALUE(M274)=2,"deux ",IF(VALUE(M274)=3,"trois ",IF(VALUE(M274)=4,"quatre ",IF(VALUE(M274)=5,"cinq "))))),"cent"))</f>
        <v/>
      </c>
      <c r="AM274" s="59" t="str">
        <f t="shared" ref="AM274:AM300" si="1517">IF(OR(M274="",VALUE(M274)&lt;6),"",CONCATENATE(IF(VALUE(M274)=6,"six ",IF(VALUE(M274)=7,"sept ",IF(VALUE(M274)=8,"huit ",IF(VALUE(M274)=9,"neuf ")))),"cent"))</f>
        <v/>
      </c>
      <c r="AN274" s="59" t="str">
        <f t="shared" ref="AN274:AN300" si="1518">CONCATENATE(" ",AL274,AM274)</f>
        <v xml:space="preserve"> </v>
      </c>
      <c r="AO274" s="75"/>
      <c r="AP274" s="59" t="str">
        <f t="shared" ref="AP274:AP300" si="1519">IF(OR(N274="",VALUE(N274)=0,VALUE(N274)&gt;5,AND(VALUE(AT274)&gt;10,VALUE(AT274)&lt;17)),"",IF(OR(VALUE(AT274)=10,AND(VALUE(AT274)&gt;16,VALUE(AT274)&lt;20)),"dix",IF(VALUE(N274)=2,"vingt",IF(VALUE(N274)=3,"trente",IF(VALUE(N274)=4,"quarante",IF(VALUE(N274)=5,"cinquante"))))))</f>
        <v/>
      </c>
      <c r="AQ274" s="59" t="str">
        <f t="shared" ref="AQ274:AQ300" si="1520">IF(OR(N274="",VALUE(N274)&lt;6),"",IF(AND(VALUE(N274)=7,OR(VALUE(O274)=0,AT274&gt;76)),"soixante dix",IF(OR(VALUE(N274)=6,VALUE(N274)=7),"soixante",IF(AND(VALUE(N274)=9,OR(VALUE(O274)=0,VALUE(AT274)&gt;96)),"quatre vingt dix",IF(OR(VALUE(N274)=8,VALUE(N274)=9),"quatre vingt")))))</f>
        <v/>
      </c>
      <c r="AR274" s="59" t="str">
        <f t="shared" ref="AR274:AR300" si="1521">CONCATENATE(" ",AP274,AQ274,IF(OR(VALUE(O274)&lt;&gt;1,VALUE(N274)=0,VALUE(N274)=1,VALUE(N274)=8,VALUE(N274)=9),""," et"))</f>
        <v xml:space="preserve"> </v>
      </c>
      <c r="AS274" s="75"/>
      <c r="AT274" s="59">
        <f t="shared" ref="AT274:AT300" si="1522">VALUE(CONCATENATE(N274,O274))</f>
        <v>0</v>
      </c>
      <c r="AU274" s="59" t="str">
        <f t="shared" ref="AU274:AU300" si="1523">IF(OR(VALUE(O274)=0,AT274="",VALUE(O274)&gt;5,AND(VALUE(AT274)&gt;5,VALUE(AT274)&lt;16),AND(VALUE(AT274)&gt;65,VALUE(AT274)&lt;76),AND(VALUE(AT274)&gt;85,VALUE(AT274)&lt;96)),"",CONCATENATE(IF(VALUE(O274)=1,"un",IF(VALUE(O274)=2,"deux",IF(VALUE(O274)=3,"trois",IF(VALUE(O274)=4,"quatre",IF(VALUE(O274)=5,"cinq")))))," mille"))</f>
        <v/>
      </c>
      <c r="AV274" s="59" t="str">
        <f t="shared" ref="AV274:AV300" si="1524">IF(OR(AT274="",VALUE(O274)&lt;6,AND(VALUE(AT274)&gt;10,VALUE(AT274)&lt;17),AT274=76,AT274=96),"",CONCATENATE(IF(VALUE(O274)=6,"six",IF(VALUE(O274)=7,"sept",IF(VALUE(O274)=8,"huit",IF(VALUE(O274)=9,"neuf",IF(VALUE(AT274)=10,"dix")))))," mille"))</f>
        <v/>
      </c>
      <c r="AW274" s="59" t="str">
        <f t="shared" ref="AW274:AW300" si="1525">IF(OR(AT274="",VALUE(AT274)&lt;11,AND(VALUE(AT274)&gt;15,VALUE(AT274)&lt;71),AND(VALUE(AT274)&gt;75,VALUE(AT274)&lt;91),VALUE(AT274)&gt;95),"",CONCATENATE(IF(OR(VALUE(AT274)=91,VALUE(AT274)=71,VALUE(AT274)=11),"onze",IF(OR(VALUE(AT274)=92,VALUE(AT274)=72,VALUE(AT274)=12),"douze",IF(OR(VALUE(AT274)=93,VALUE(AT274)=73,VALUE(AT274)=13),"treize",IF(OR(AT274=94,AT274=74,AT274=14),"quatorze",IF(OR(AT274=95,AT274=75,AT274=15),"quinze")))))," mille"))</f>
        <v/>
      </c>
      <c r="AX274" s="59" t="str">
        <f t="shared" ref="AX274:AX300" si="1526">IF(OR(AT274=16,AT274=76,AT274=96),"seize mille","")</f>
        <v/>
      </c>
      <c r="AY274" s="59" t="str">
        <f t="shared" ref="AY274:AY300" si="1527">IF(AND(AU274="un mille",H274&lt;10000)," mille",CONCATENATE(" ",AU274,AV274,AW274,AX274,IF(VALUE(CONCATENATE(M274,N274,O274))=0,"",IF(VALUE(O274)=0," mille","")),IF(AND(VALUE(CONCATENATE(M274,N274,O274))&gt;1,VALUE(CONCATENATE(P274,Q274,R274))=0),"s","")))</f>
        <v xml:space="preserve"> </v>
      </c>
      <c r="AZ274" s="75"/>
      <c r="BA274" s="59" t="str">
        <f t="shared" ref="BA274:BA300" si="1528">IF(OR(VALUE(P274)=0,VALUE(P274)&gt;5),"",CONCATENATE(IF(VALUE(P274)=1,"",IF(VALUE(P274)=2,"deux ",IF(VALUE(P274)=3,"trois ",IF(VALUE(P274)=4,"quatre ",IF(VALUE(P274)=5,"cinq "))))),"cent"))</f>
        <v/>
      </c>
      <c r="BB274" s="59" t="str">
        <f t="shared" ref="BB274:BB300" si="1529">IF(OR(P274="",VALUE(P274)&lt;6),"",CONCATENATE(IF(VALUE(P274)=6,"six ",IF(VALUE(P274)=7,"sept ",IF(VALUE(P274)=8,"huit ",IF(VALUE(P274)=9,"neuf ")))),"cent"))</f>
        <v/>
      </c>
      <c r="BC274" s="59" t="str">
        <f t="shared" ref="BC274:BC300" si="1530">CONCATENATE(" ",BA274,BB274)</f>
        <v xml:space="preserve"> </v>
      </c>
      <c r="BD274" s="75"/>
      <c r="BE274" s="59" t="str">
        <f t="shared" ref="BE274:BE300" si="1531">IF(OR(Q274="",VALUE(Q274)=0,VALUE(Q274)&gt;5,AND(VALUE(BI274)&gt;10,VALUE(BI274)&lt;17)),"",IF(OR(VALUE(BI274)=10,AND(VALUE(BI274)&gt;16,VALUE(BI274)&lt;20)),"dix",IF(VALUE(Q274)=2,"vingt",IF(VALUE(Q274)=3,"trente",IF(VALUE(Q274)=4,"quarante",IF(VALUE(Q274)=5,"cinquante"))))))</f>
        <v/>
      </c>
      <c r="BF274" s="59" t="str">
        <f t="shared" ref="BF274:BF300" si="1532">IF(OR(Q274="",VALUE(Q274)&lt;6),"",IF(AND(VALUE(Q274)=7,OR(VALUE(R274)=0,BI274&gt;76)),"soixante dix",IF(OR(VALUE(Q274)=6,VALUE(Q274)=7),"soixante",IF(AND(VALUE(Q274)=9,OR(VALUE(R274)=0,VALUE(BI274)&gt;96)),"quatre vingt dix",IF(OR(VALUE(Q274)=8,VALUE(Q274)=9),"quatre vingt")))))</f>
        <v/>
      </c>
      <c r="BG274" s="59" t="str">
        <f t="shared" ref="BG274:BG300" si="1533">CONCATENATE(" ",BE274,BF274,IF(OR(VALUE(R274)&lt;&gt;1,VALUE(Q274)=0,VALUE(Q274)=1,VALUE(Q274)=8,VALUE(Q274)=9),""," et"))</f>
        <v xml:space="preserve"> </v>
      </c>
      <c r="BH274" s="75"/>
      <c r="BI274" s="59">
        <f t="shared" ref="BI274:BI300" si="1534">VALUE(CONCATENATE(Q274,R274))</f>
        <v>0</v>
      </c>
      <c r="BJ274" s="59" t="str">
        <f t="shared" ref="BJ274:BJ300" si="1535">IF(OR(VALUE(R274)=0,BI274="",VALUE(R274)&gt;5,AND(VALUE(BI274)&gt;5,VALUE(BI274)&lt;16),AND(VALUE(BI274)&gt;65,VALUE(BI274)&lt;76),AND(VALUE(BI274)&gt;85,VALUE(BI274)&lt;96)),"",CONCATENATE(IF(VALUE(R274)=1,"un",IF(VALUE(R274)=2,"deux",IF(VALUE(R274)=3,"trois",IF(VALUE(R274)=4,"quatre",IF(VALUE(R274)=5,"cinq")))))," euro"))</f>
        <v/>
      </c>
      <c r="BK274" s="59" t="str">
        <f t="shared" ref="BK274:BK300" si="1536">IF(OR(BI274="",VALUE(R274)&lt;6,AND(VALUE(BI274)&gt;10,VALUE(BI274)&lt;17),BI274=76,BI274=96),"",CONCATENATE(IF(VALUE(R274)=6,"six",IF(VALUE(R274)=7,"sept",IF(VALUE(R274)=8,"huit",IF(VALUE(R274)=9,"neuf",IF(VALUE(BI274)=10,"dix")))))," euro"))</f>
        <v/>
      </c>
      <c r="BL274" s="59" t="str">
        <f t="shared" ref="BL274:BL300" si="1537">IF(OR(BI274="",VALUE(BI274)&lt;11,AND(VALUE(BI274)&gt;15,VALUE(BI274)&lt;71),AND(VALUE(BI274)&gt;75,VALUE(BI274)&lt;91),VALUE(BI274)&gt;95),"",CONCATENATE(IF(OR(VALUE(BI274)=91,VALUE(BI274)=71,VALUE(BI274)=11),"onze",IF(OR(VALUE(BI274)=92,VALUE(BI274)=72,VALUE(BI274)=12),"douze",IF(OR(VALUE(BI274)=93,VALUE(BI274)=73,VALUE(BI274)=13),"treize",IF(OR(BI274=94,BI274=74,BI274=14),"quatorze",IF(OR(BI274=95,BI274=75,BI274=15),"quinze")))))," euro"))</f>
        <v/>
      </c>
      <c r="BM274" s="59" t="str">
        <f t="shared" ref="BM274:BM300" si="1538">IF(OR(BI274=16,BI274=76,BI274=96),"seize euro","")</f>
        <v/>
      </c>
      <c r="BN274" s="59" t="str">
        <f t="shared" ref="BN274:BN300" si="1539">IF(VALUE(CONCATENATE(J274,K274,L274,M274,N274,O274,P274,Q274,R274))=0,"zero euro",CONCATENATE(" ",BJ274,BK274,BL274,BM274,IF(VALUE(CONCATENATE(M274,N274,O274,P274,Q274,R274))=0," d'",""),IF(OR(VALUE(R274)=0,VALUE(CONCATENATE(P274,Q274,R274))=0)," euro",""),IF(VALUE(CONCATENATE(J274,K274,L274,M274,N274,O274,P274,Q274,R274))&gt;1,"s","")))</f>
        <v>zero euro</v>
      </c>
      <c r="BO274" s="75"/>
      <c r="BP274" s="59" t="str">
        <f t="shared" ref="BP274:BP300" si="1540">IF(VALUE(CONCATENATE(T274,U274))=0,""," virgule")</f>
        <v/>
      </c>
      <c r="BQ274" s="75"/>
      <c r="BR274" s="59" t="str">
        <f t="shared" ref="BR274:BR300" si="1541">IF(OR(T274="",VALUE(T274)=0,VALUE(T274)&gt;5,AND(VALUE(BV274)&gt;10,VALUE(BV274)&lt;17)),"",IF(OR(VALUE(BV274)=10,AND(VALUE(BV274)&gt;16,VALUE(BV274)&lt;20)),"dix",IF(VALUE(T274)=2,"vingt",IF(VALUE(T274)=3,"trente",IF(VALUE(T274)=4,"quarante",IF(VALUE(T274)=5,"cinquante"))))))</f>
        <v/>
      </c>
      <c r="BS274" s="59" t="str">
        <f t="shared" ref="BS274:BS300" si="1542">IF(OR(T274="",VALUE(T274)&lt;6),"",IF(AND(VALUE(T274)=7,OR(VALUE(U274)=0,BV274&gt;76)),"soixante dix",IF(OR(VALUE(T274)=6,VALUE(T274)=7),"soixante",IF(AND(VALUE(T274)=9,OR(VALUE(U274)=0,VALUE(BV274)&gt;96)),"quatre vingt dix",IF(OR(VALUE(T274)=8,VALUE(T274)=9),"quatre vingt")))))</f>
        <v/>
      </c>
      <c r="BT274" s="59" t="str">
        <f t="shared" ref="BT274:BT300" si="1543">CONCATENATE(" ",BR274,BS274,IF(OR(VALUE(U274)&lt;&gt;1,VALUE(T274)=0,VALUE(T274)=1,VALUE(T274)=8,VALUE(T274)=9),""," et"))</f>
        <v xml:space="preserve"> </v>
      </c>
      <c r="BU274" s="75"/>
      <c r="BV274" s="59">
        <f t="shared" ref="BV274:BV300" si="1544">VALUE(CONCATENATE(T274,U274))</f>
        <v>0</v>
      </c>
      <c r="BW274" s="59" t="str">
        <f t="shared" ref="BW274:BW286" si="1545">IF(OR(VALUE(U274)=0,BV274="",VALUE(U274)&gt;5,AND(VALUE(BV274)&gt;5,VALUE(BV274)&lt;16),AND(VALUE(BV274)&gt;65,VALUE(BV274)&lt;76),AND(VALUE(BV274)&gt;85,VALUE(BV274)&lt;96)),"",CONCATENATE(IF(VALUE(U274)=1,"un",IF(VALUE(U274)=2,"deux",IF(VALUE(U274)=3,"trois",IF(VALUE(U274)=4,"quatre",IF(VALUE(U274)=5,"cinq")))))," centime"))</f>
        <v/>
      </c>
      <c r="BX274" s="59" t="str">
        <f t="shared" ref="BX274:BX286" si="1546">IF(OR(BV274="",VALUE(U274)&lt;6,AND(VALUE(BV274)&gt;10,VALUE(BV274)&lt;17),BV274=76,BV274=96),"",CONCATENATE(IF(VALUE(U274)=6,"six",IF(VALUE(U274)=7,"sept",IF(VALUE(U274)=8,"huit",IF(VALUE(U274)=9,"neuf",IF(VALUE(BV274)=10,"dix")))))," centime"))</f>
        <v/>
      </c>
      <c r="BY274" s="59" t="str">
        <f t="shared" ref="BY274:BY286" si="1547">IF(OR(BV274="",VALUE(BV274)&lt;11,AND(VALUE(BV274)&gt;15,VALUE(BV274)&lt;71),AND(VALUE(BV274)&gt;75,VALUE(BV274)&lt;91),VALUE(BV274)&gt;95),"",CONCATENATE(IF(OR(VALUE(BV274)=91,VALUE(BV274)=71,VALUE(BV274)=11),"onze",IF(OR(VALUE(BV274)=92,VALUE(BV274)=72,VALUE(BV274)=12),"douze",IF(OR(VALUE(BV274)=93,VALUE(BV274)=73,VALUE(BV274)=13),"treize",IF(OR(BV274=94,BV274=74,BV274=14),"quatorze",IF(OR(BV274=95,BV274=75,BV274=15),"quinze")))))," centime"))</f>
        <v/>
      </c>
      <c r="BZ274" s="59" t="str">
        <f t="shared" ref="BZ274:BZ286" si="1548">IF(OR(BV274=16,BV274=76,BV274=96),"seize centime","")</f>
        <v/>
      </c>
      <c r="CA274" s="59" t="str">
        <f t="shared" ref="CA274:CA286" si="1549">CONCATENATE(" ",BW274,BX274,BY274,BZ274,IF(AND(VALUE(RIGHT(I274,2))&lt;&gt;0,VALUE(RIGHT(I274,1))=0),"centime",""),IF(VALUE(CONCATENATE(T274,U274))&gt;1,"s",""))</f>
        <v xml:space="preserve"> </v>
      </c>
      <c r="CB274" s="75"/>
      <c r="CC274" s="19" t="str">
        <f t="shared" ref="CC274:CC277" si="1550">CONCATENATE(Y274,AC274,AJ274,AN274,AR274,AY274,BC274,BG274,BN274,BP274,BT274,CA274)</f>
        <v xml:space="preserve">       zero euro  </v>
      </c>
      <c r="CD274" s="47" t="e">
        <f>#REF!*H274</f>
        <v>#REF!</v>
      </c>
    </row>
    <row r="275" spans="1:82" s="10" customFormat="1" ht="15" customHeight="1" x14ac:dyDescent="0.2">
      <c r="A275" s="23" t="s">
        <v>337</v>
      </c>
      <c r="B275" s="56">
        <v>2</v>
      </c>
      <c r="C275" s="56">
        <v>8</v>
      </c>
      <c r="D275" s="56">
        <v>2</v>
      </c>
      <c r="E275" s="57" t="str">
        <f>IF(G275="","",MAX(E$9:E274)+1)</f>
        <v/>
      </c>
      <c r="F275" s="78" t="s">
        <v>202</v>
      </c>
      <c r="G275" s="59"/>
      <c r="H275" s="38"/>
      <c r="I275" s="79" t="str">
        <f t="shared" si="1380"/>
        <v xml:space="preserve"> ,00</v>
      </c>
      <c r="J275" s="79" t="str">
        <f t="shared" si="1493"/>
        <v>0</v>
      </c>
      <c r="K275" s="79" t="str">
        <f t="shared" si="1494"/>
        <v>0</v>
      </c>
      <c r="L275" s="79" t="str">
        <f t="shared" si="1495"/>
        <v>0</v>
      </c>
      <c r="M275" s="79" t="str">
        <f t="shared" si="1496"/>
        <v>0</v>
      </c>
      <c r="N275" s="79" t="str">
        <f t="shared" si="1497"/>
        <v>0</v>
      </c>
      <c r="O275" s="79" t="str">
        <f t="shared" si="1498"/>
        <v>0</v>
      </c>
      <c r="P275" s="79" t="str">
        <f t="shared" si="1499"/>
        <v>0</v>
      </c>
      <c r="Q275" s="79" t="str">
        <f t="shared" si="1500"/>
        <v>0</v>
      </c>
      <c r="R275" s="79" t="str">
        <f t="shared" si="1501"/>
        <v xml:space="preserve"> </v>
      </c>
      <c r="S275" s="79" t="s">
        <v>12</v>
      </c>
      <c r="T275" s="79" t="str">
        <f t="shared" si="1502"/>
        <v>0</v>
      </c>
      <c r="U275" s="79" t="str">
        <f t="shared" si="1503"/>
        <v>0</v>
      </c>
      <c r="V275" s="59"/>
      <c r="W275" s="59" t="str">
        <f t="shared" si="1504"/>
        <v/>
      </c>
      <c r="X275" s="59" t="str">
        <f t="shared" si="1505"/>
        <v/>
      </c>
      <c r="Y275" s="59" t="str">
        <f t="shared" si="1506"/>
        <v/>
      </c>
      <c r="Z275" s="59"/>
      <c r="AA275" s="59" t="str">
        <f t="shared" si="1507"/>
        <v/>
      </c>
      <c r="AB275" s="59" t="str">
        <f t="shared" si="1508"/>
        <v/>
      </c>
      <c r="AC275" s="59" t="str">
        <f t="shared" si="1509"/>
        <v xml:space="preserve"> </v>
      </c>
      <c r="AD275" s="59"/>
      <c r="AE275" s="59">
        <f t="shared" si="1510"/>
        <v>0</v>
      </c>
      <c r="AF275" s="59" t="str">
        <f t="shared" si="1511"/>
        <v/>
      </c>
      <c r="AG275" s="59" t="str">
        <f t="shared" si="1512"/>
        <v/>
      </c>
      <c r="AH275" s="59" t="str">
        <f t="shared" si="1513"/>
        <v/>
      </c>
      <c r="AI275" s="59" t="str">
        <f t="shared" si="1514"/>
        <v/>
      </c>
      <c r="AJ275" s="59" t="str">
        <f t="shared" si="1515"/>
        <v xml:space="preserve"> </v>
      </c>
      <c r="AK275" s="59"/>
      <c r="AL275" s="59" t="str">
        <f t="shared" si="1516"/>
        <v/>
      </c>
      <c r="AM275" s="59" t="str">
        <f t="shared" si="1517"/>
        <v/>
      </c>
      <c r="AN275" s="59" t="str">
        <f t="shared" si="1518"/>
        <v xml:space="preserve"> </v>
      </c>
      <c r="AO275" s="59"/>
      <c r="AP275" s="59" t="str">
        <f t="shared" si="1519"/>
        <v/>
      </c>
      <c r="AQ275" s="59" t="str">
        <f t="shared" si="1520"/>
        <v/>
      </c>
      <c r="AR275" s="59" t="str">
        <f t="shared" si="1521"/>
        <v xml:space="preserve"> </v>
      </c>
      <c r="AS275" s="59"/>
      <c r="AT275" s="59">
        <f t="shared" si="1522"/>
        <v>0</v>
      </c>
      <c r="AU275" s="59" t="str">
        <f t="shared" si="1523"/>
        <v/>
      </c>
      <c r="AV275" s="59" t="str">
        <f t="shared" si="1524"/>
        <v/>
      </c>
      <c r="AW275" s="59" t="str">
        <f t="shared" si="1525"/>
        <v/>
      </c>
      <c r="AX275" s="59" t="str">
        <f t="shared" si="1526"/>
        <v/>
      </c>
      <c r="AY275" s="59" t="str">
        <f t="shared" si="1527"/>
        <v xml:space="preserve"> </v>
      </c>
      <c r="AZ275" s="59"/>
      <c r="BA275" s="59" t="str">
        <f t="shared" si="1528"/>
        <v/>
      </c>
      <c r="BB275" s="59" t="str">
        <f t="shared" si="1529"/>
        <v/>
      </c>
      <c r="BC275" s="59" t="str">
        <f t="shared" si="1530"/>
        <v xml:space="preserve"> </v>
      </c>
      <c r="BD275" s="59"/>
      <c r="BE275" s="59" t="str">
        <f t="shared" si="1531"/>
        <v/>
      </c>
      <c r="BF275" s="59" t="str">
        <f t="shared" si="1532"/>
        <v/>
      </c>
      <c r="BG275" s="59" t="e">
        <f t="shared" si="1533"/>
        <v>#VALUE!</v>
      </c>
      <c r="BH275" s="59"/>
      <c r="BI275" s="59">
        <f t="shared" si="1534"/>
        <v>0</v>
      </c>
      <c r="BJ275" s="59" t="e">
        <f t="shared" si="1535"/>
        <v>#VALUE!</v>
      </c>
      <c r="BK275" s="59" t="e">
        <f t="shared" si="1536"/>
        <v>#VALUE!</v>
      </c>
      <c r="BL275" s="59" t="str">
        <f t="shared" si="1537"/>
        <v/>
      </c>
      <c r="BM275" s="59" t="str">
        <f t="shared" si="1538"/>
        <v/>
      </c>
      <c r="BN275" s="59" t="str">
        <f t="shared" si="1539"/>
        <v>zero euro</v>
      </c>
      <c r="BO275" s="59"/>
      <c r="BP275" s="59" t="str">
        <f t="shared" si="1540"/>
        <v/>
      </c>
      <c r="BQ275" s="59"/>
      <c r="BR275" s="59" t="str">
        <f t="shared" si="1541"/>
        <v/>
      </c>
      <c r="BS275" s="59" t="str">
        <f t="shared" si="1542"/>
        <v/>
      </c>
      <c r="BT275" s="59" t="str">
        <f t="shared" si="1543"/>
        <v xml:space="preserve"> </v>
      </c>
      <c r="BU275" s="59"/>
      <c r="BV275" s="59">
        <f t="shared" si="1544"/>
        <v>0</v>
      </c>
      <c r="BW275" s="59" t="str">
        <f t="shared" si="1545"/>
        <v/>
      </c>
      <c r="BX275" s="59" t="str">
        <f t="shared" si="1546"/>
        <v/>
      </c>
      <c r="BY275" s="59" t="str">
        <f t="shared" si="1547"/>
        <v/>
      </c>
      <c r="BZ275" s="59" t="str">
        <f t="shared" si="1548"/>
        <v/>
      </c>
      <c r="CA275" s="59" t="str">
        <f t="shared" si="1549"/>
        <v xml:space="preserve"> </v>
      </c>
      <c r="CB275" s="59"/>
      <c r="CC275" s="59"/>
      <c r="CD275" s="59"/>
    </row>
    <row r="276" spans="1:82" s="10" customFormat="1" ht="22.5" x14ac:dyDescent="0.2">
      <c r="A276" s="23" t="s">
        <v>337</v>
      </c>
      <c r="B276" s="80">
        <v>2</v>
      </c>
      <c r="C276" s="80">
        <v>8</v>
      </c>
      <c r="D276" s="80">
        <v>2</v>
      </c>
      <c r="E276" s="49">
        <f>IF(G276="","",MAX(E$9:E275)+1)</f>
        <v>205</v>
      </c>
      <c r="F276" s="76" t="s">
        <v>203</v>
      </c>
      <c r="G276" s="75" t="s">
        <v>28</v>
      </c>
      <c r="H276" s="43">
        <v>0</v>
      </c>
      <c r="I276" s="79" t="str">
        <f t="shared" si="1380"/>
        <v xml:space="preserve"> 0,00</v>
      </c>
      <c r="J276" s="79" t="str">
        <f t="shared" si="1493"/>
        <v>0</v>
      </c>
      <c r="K276" s="79" t="str">
        <f t="shared" si="1494"/>
        <v>0</v>
      </c>
      <c r="L276" s="79" t="str">
        <f t="shared" si="1495"/>
        <v>0</v>
      </c>
      <c r="M276" s="79" t="str">
        <f t="shared" si="1496"/>
        <v>0</v>
      </c>
      <c r="N276" s="79" t="str">
        <f t="shared" si="1497"/>
        <v>0</v>
      </c>
      <c r="O276" s="79" t="str">
        <f t="shared" si="1498"/>
        <v>0</v>
      </c>
      <c r="P276" s="79" t="str">
        <f t="shared" si="1499"/>
        <v>0</v>
      </c>
      <c r="Q276" s="79" t="str">
        <f t="shared" si="1500"/>
        <v>0</v>
      </c>
      <c r="R276" s="79" t="str">
        <f t="shared" si="1501"/>
        <v>0</v>
      </c>
      <c r="S276" s="79" t="s">
        <v>12</v>
      </c>
      <c r="T276" s="79" t="str">
        <f t="shared" si="1502"/>
        <v>0</v>
      </c>
      <c r="U276" s="79" t="str">
        <f t="shared" si="1503"/>
        <v>0</v>
      </c>
      <c r="V276" s="75"/>
      <c r="W276" s="59" t="str">
        <f t="shared" si="1504"/>
        <v/>
      </c>
      <c r="X276" s="59" t="str">
        <f t="shared" si="1505"/>
        <v/>
      </c>
      <c r="Y276" s="59" t="str">
        <f t="shared" si="1506"/>
        <v/>
      </c>
      <c r="Z276" s="75"/>
      <c r="AA276" s="59" t="str">
        <f t="shared" si="1507"/>
        <v/>
      </c>
      <c r="AB276" s="59" t="str">
        <f t="shared" si="1508"/>
        <v/>
      </c>
      <c r="AC276" s="59" t="str">
        <f t="shared" si="1509"/>
        <v xml:space="preserve"> </v>
      </c>
      <c r="AD276" s="75"/>
      <c r="AE276" s="59">
        <f t="shared" si="1510"/>
        <v>0</v>
      </c>
      <c r="AF276" s="59" t="str">
        <f t="shared" si="1511"/>
        <v/>
      </c>
      <c r="AG276" s="59" t="str">
        <f t="shared" si="1512"/>
        <v/>
      </c>
      <c r="AH276" s="59" t="str">
        <f t="shared" si="1513"/>
        <v/>
      </c>
      <c r="AI276" s="59" t="str">
        <f t="shared" si="1514"/>
        <v/>
      </c>
      <c r="AJ276" s="59" t="str">
        <f t="shared" si="1515"/>
        <v xml:space="preserve"> </v>
      </c>
      <c r="AK276" s="75"/>
      <c r="AL276" s="59" t="str">
        <f t="shared" si="1516"/>
        <v/>
      </c>
      <c r="AM276" s="59" t="str">
        <f t="shared" si="1517"/>
        <v/>
      </c>
      <c r="AN276" s="59" t="str">
        <f t="shared" si="1518"/>
        <v xml:space="preserve"> </v>
      </c>
      <c r="AO276" s="75"/>
      <c r="AP276" s="59" t="str">
        <f t="shared" si="1519"/>
        <v/>
      </c>
      <c r="AQ276" s="59" t="str">
        <f t="shared" si="1520"/>
        <v/>
      </c>
      <c r="AR276" s="59" t="str">
        <f t="shared" si="1521"/>
        <v xml:space="preserve"> </v>
      </c>
      <c r="AS276" s="75"/>
      <c r="AT276" s="59">
        <f t="shared" si="1522"/>
        <v>0</v>
      </c>
      <c r="AU276" s="59" t="str">
        <f t="shared" si="1523"/>
        <v/>
      </c>
      <c r="AV276" s="59" t="str">
        <f t="shared" si="1524"/>
        <v/>
      </c>
      <c r="AW276" s="59" t="str">
        <f t="shared" si="1525"/>
        <v/>
      </c>
      <c r="AX276" s="59" t="str">
        <f t="shared" si="1526"/>
        <v/>
      </c>
      <c r="AY276" s="59" t="str">
        <f t="shared" si="1527"/>
        <v xml:space="preserve"> </v>
      </c>
      <c r="AZ276" s="75"/>
      <c r="BA276" s="59" t="str">
        <f t="shared" si="1528"/>
        <v/>
      </c>
      <c r="BB276" s="59" t="str">
        <f t="shared" si="1529"/>
        <v/>
      </c>
      <c r="BC276" s="59" t="str">
        <f t="shared" si="1530"/>
        <v xml:space="preserve"> </v>
      </c>
      <c r="BD276" s="75"/>
      <c r="BE276" s="59" t="str">
        <f t="shared" si="1531"/>
        <v/>
      </c>
      <c r="BF276" s="59" t="str">
        <f t="shared" si="1532"/>
        <v/>
      </c>
      <c r="BG276" s="59" t="str">
        <f t="shared" si="1533"/>
        <v xml:space="preserve"> </v>
      </c>
      <c r="BH276" s="75"/>
      <c r="BI276" s="59">
        <f t="shared" si="1534"/>
        <v>0</v>
      </c>
      <c r="BJ276" s="59" t="str">
        <f t="shared" si="1535"/>
        <v/>
      </c>
      <c r="BK276" s="59" t="str">
        <f t="shared" si="1536"/>
        <v/>
      </c>
      <c r="BL276" s="59" t="str">
        <f t="shared" si="1537"/>
        <v/>
      </c>
      <c r="BM276" s="59" t="str">
        <f t="shared" si="1538"/>
        <v/>
      </c>
      <c r="BN276" s="59" t="str">
        <f t="shared" si="1539"/>
        <v>zero euro</v>
      </c>
      <c r="BO276" s="75"/>
      <c r="BP276" s="59" t="str">
        <f t="shared" si="1540"/>
        <v/>
      </c>
      <c r="BQ276" s="75"/>
      <c r="BR276" s="59" t="str">
        <f t="shared" si="1541"/>
        <v/>
      </c>
      <c r="BS276" s="59" t="str">
        <f t="shared" si="1542"/>
        <v/>
      </c>
      <c r="BT276" s="59" t="str">
        <f t="shared" si="1543"/>
        <v xml:space="preserve"> </v>
      </c>
      <c r="BU276" s="75"/>
      <c r="BV276" s="59">
        <f t="shared" si="1544"/>
        <v>0</v>
      </c>
      <c r="BW276" s="59" t="str">
        <f t="shared" si="1545"/>
        <v/>
      </c>
      <c r="BX276" s="59" t="str">
        <f t="shared" si="1546"/>
        <v/>
      </c>
      <c r="BY276" s="59" t="str">
        <f t="shared" si="1547"/>
        <v/>
      </c>
      <c r="BZ276" s="59" t="str">
        <f t="shared" si="1548"/>
        <v/>
      </c>
      <c r="CA276" s="59" t="str">
        <f t="shared" si="1549"/>
        <v xml:space="preserve"> </v>
      </c>
      <c r="CB276" s="75"/>
      <c r="CC276" s="19" t="str">
        <f t="shared" si="1550"/>
        <v xml:space="preserve">       zero euro  </v>
      </c>
      <c r="CD276" s="47" t="e">
        <f>#REF!*H276</f>
        <v>#REF!</v>
      </c>
    </row>
    <row r="277" spans="1:82" s="10" customFormat="1" ht="22.5" x14ac:dyDescent="0.2">
      <c r="A277" s="23" t="s">
        <v>337</v>
      </c>
      <c r="B277" s="80">
        <v>2</v>
      </c>
      <c r="C277" s="80">
        <v>8</v>
      </c>
      <c r="D277" s="80">
        <v>2</v>
      </c>
      <c r="E277" s="49">
        <f>IF(G277="","",MAX(E$9:E276)+1)</f>
        <v>206</v>
      </c>
      <c r="F277" s="76" t="s">
        <v>204</v>
      </c>
      <c r="G277" s="75" t="s">
        <v>28</v>
      </c>
      <c r="H277" s="43">
        <v>0</v>
      </c>
      <c r="I277" s="79" t="str">
        <f t="shared" si="1380"/>
        <v xml:space="preserve"> 0,00</v>
      </c>
      <c r="J277" s="79" t="str">
        <f t="shared" si="1493"/>
        <v>0</v>
      </c>
      <c r="K277" s="79" t="str">
        <f t="shared" si="1494"/>
        <v>0</v>
      </c>
      <c r="L277" s="79" t="str">
        <f t="shared" si="1495"/>
        <v>0</v>
      </c>
      <c r="M277" s="79" t="str">
        <f t="shared" si="1496"/>
        <v>0</v>
      </c>
      <c r="N277" s="79" t="str">
        <f t="shared" si="1497"/>
        <v>0</v>
      </c>
      <c r="O277" s="79" t="str">
        <f t="shared" si="1498"/>
        <v>0</v>
      </c>
      <c r="P277" s="79" t="str">
        <f t="shared" si="1499"/>
        <v>0</v>
      </c>
      <c r="Q277" s="79" t="str">
        <f t="shared" si="1500"/>
        <v>0</v>
      </c>
      <c r="R277" s="79" t="str">
        <f t="shared" si="1501"/>
        <v>0</v>
      </c>
      <c r="S277" s="79" t="s">
        <v>12</v>
      </c>
      <c r="T277" s="79" t="str">
        <f t="shared" si="1502"/>
        <v>0</v>
      </c>
      <c r="U277" s="79" t="str">
        <f t="shared" si="1503"/>
        <v>0</v>
      </c>
      <c r="V277" s="75"/>
      <c r="W277" s="59" t="str">
        <f t="shared" si="1504"/>
        <v/>
      </c>
      <c r="X277" s="59" t="str">
        <f t="shared" si="1505"/>
        <v/>
      </c>
      <c r="Y277" s="59" t="str">
        <f t="shared" si="1506"/>
        <v/>
      </c>
      <c r="Z277" s="75"/>
      <c r="AA277" s="59" t="str">
        <f t="shared" si="1507"/>
        <v/>
      </c>
      <c r="AB277" s="59" t="str">
        <f t="shared" si="1508"/>
        <v/>
      </c>
      <c r="AC277" s="59" t="str">
        <f t="shared" si="1509"/>
        <v xml:space="preserve"> </v>
      </c>
      <c r="AD277" s="75"/>
      <c r="AE277" s="59">
        <f t="shared" si="1510"/>
        <v>0</v>
      </c>
      <c r="AF277" s="59" t="str">
        <f t="shared" si="1511"/>
        <v/>
      </c>
      <c r="AG277" s="59" t="str">
        <f t="shared" si="1512"/>
        <v/>
      </c>
      <c r="AH277" s="59" t="str">
        <f t="shared" si="1513"/>
        <v/>
      </c>
      <c r="AI277" s="59" t="str">
        <f t="shared" si="1514"/>
        <v/>
      </c>
      <c r="AJ277" s="59" t="str">
        <f t="shared" si="1515"/>
        <v xml:space="preserve"> </v>
      </c>
      <c r="AK277" s="75"/>
      <c r="AL277" s="59" t="str">
        <f t="shared" si="1516"/>
        <v/>
      </c>
      <c r="AM277" s="59" t="str">
        <f t="shared" si="1517"/>
        <v/>
      </c>
      <c r="AN277" s="59" t="str">
        <f t="shared" si="1518"/>
        <v xml:space="preserve"> </v>
      </c>
      <c r="AO277" s="75"/>
      <c r="AP277" s="59" t="str">
        <f t="shared" si="1519"/>
        <v/>
      </c>
      <c r="AQ277" s="59" t="str">
        <f t="shared" si="1520"/>
        <v/>
      </c>
      <c r="AR277" s="59" t="str">
        <f t="shared" si="1521"/>
        <v xml:space="preserve"> </v>
      </c>
      <c r="AS277" s="75"/>
      <c r="AT277" s="59">
        <f t="shared" si="1522"/>
        <v>0</v>
      </c>
      <c r="AU277" s="59" t="str">
        <f t="shared" si="1523"/>
        <v/>
      </c>
      <c r="AV277" s="59" t="str">
        <f t="shared" si="1524"/>
        <v/>
      </c>
      <c r="AW277" s="59" t="str">
        <f t="shared" si="1525"/>
        <v/>
      </c>
      <c r="AX277" s="59" t="str">
        <f t="shared" si="1526"/>
        <v/>
      </c>
      <c r="AY277" s="59" t="str">
        <f t="shared" si="1527"/>
        <v xml:space="preserve"> </v>
      </c>
      <c r="AZ277" s="75"/>
      <c r="BA277" s="59" t="str">
        <f t="shared" si="1528"/>
        <v/>
      </c>
      <c r="BB277" s="59" t="str">
        <f t="shared" si="1529"/>
        <v/>
      </c>
      <c r="BC277" s="59" t="str">
        <f t="shared" si="1530"/>
        <v xml:space="preserve"> </v>
      </c>
      <c r="BD277" s="75"/>
      <c r="BE277" s="59" t="str">
        <f t="shared" si="1531"/>
        <v/>
      </c>
      <c r="BF277" s="59" t="str">
        <f t="shared" si="1532"/>
        <v/>
      </c>
      <c r="BG277" s="59" t="str">
        <f t="shared" si="1533"/>
        <v xml:space="preserve"> </v>
      </c>
      <c r="BH277" s="75"/>
      <c r="BI277" s="59">
        <f t="shared" si="1534"/>
        <v>0</v>
      </c>
      <c r="BJ277" s="59" t="str">
        <f t="shared" si="1535"/>
        <v/>
      </c>
      <c r="BK277" s="59" t="str">
        <f t="shared" si="1536"/>
        <v/>
      </c>
      <c r="BL277" s="59" t="str">
        <f t="shared" si="1537"/>
        <v/>
      </c>
      <c r="BM277" s="59" t="str">
        <f t="shared" si="1538"/>
        <v/>
      </c>
      <c r="BN277" s="59" t="str">
        <f t="shared" si="1539"/>
        <v>zero euro</v>
      </c>
      <c r="BO277" s="75"/>
      <c r="BP277" s="59" t="str">
        <f t="shared" si="1540"/>
        <v/>
      </c>
      <c r="BQ277" s="75"/>
      <c r="BR277" s="59" t="str">
        <f t="shared" si="1541"/>
        <v/>
      </c>
      <c r="BS277" s="59" t="str">
        <f t="shared" si="1542"/>
        <v/>
      </c>
      <c r="BT277" s="59" t="str">
        <f t="shared" si="1543"/>
        <v xml:space="preserve"> </v>
      </c>
      <c r="BU277" s="75"/>
      <c r="BV277" s="59">
        <f t="shared" si="1544"/>
        <v>0</v>
      </c>
      <c r="BW277" s="59" t="str">
        <f t="shared" si="1545"/>
        <v/>
      </c>
      <c r="BX277" s="59" t="str">
        <f t="shared" si="1546"/>
        <v/>
      </c>
      <c r="BY277" s="59" t="str">
        <f t="shared" si="1547"/>
        <v/>
      </c>
      <c r="BZ277" s="59" t="str">
        <f t="shared" si="1548"/>
        <v/>
      </c>
      <c r="CA277" s="59" t="str">
        <f t="shared" si="1549"/>
        <v xml:space="preserve"> </v>
      </c>
      <c r="CB277" s="75"/>
      <c r="CC277" s="19" t="str">
        <f t="shared" si="1550"/>
        <v xml:space="preserve">       zero euro  </v>
      </c>
      <c r="CD277" s="47" t="e">
        <f>#REF!*H277</f>
        <v>#REF!</v>
      </c>
    </row>
    <row r="278" spans="1:82" s="8" customFormat="1" ht="15" customHeight="1" x14ac:dyDescent="0.2">
      <c r="A278" s="23" t="s">
        <v>337</v>
      </c>
      <c r="B278" s="29">
        <v>2</v>
      </c>
      <c r="C278" s="29">
        <v>9</v>
      </c>
      <c r="D278" s="29"/>
      <c r="E278" s="30" t="str">
        <f>IF(G278="","",MAX(E$9:E277)+1)</f>
        <v/>
      </c>
      <c r="F278" s="89" t="s">
        <v>445</v>
      </c>
      <c r="G278" s="32"/>
      <c r="H278" s="52"/>
      <c r="I278" s="64" t="str">
        <f t="shared" si="1380"/>
        <v xml:space="preserve"> ,00</v>
      </c>
      <c r="J278" s="82" t="str">
        <f t="shared" si="1493"/>
        <v>0</v>
      </c>
      <c r="K278" s="82" t="str">
        <f t="shared" si="1494"/>
        <v>0</v>
      </c>
      <c r="L278" s="82" t="str">
        <f t="shared" si="1495"/>
        <v>0</v>
      </c>
      <c r="M278" s="82" t="str">
        <f t="shared" si="1496"/>
        <v>0</v>
      </c>
      <c r="N278" s="82" t="str">
        <f t="shared" si="1497"/>
        <v>0</v>
      </c>
      <c r="O278" s="82" t="str">
        <f t="shared" si="1498"/>
        <v>0</v>
      </c>
      <c r="P278" s="82" t="str">
        <f t="shared" si="1499"/>
        <v>0</v>
      </c>
      <c r="Q278" s="82" t="str">
        <f t="shared" si="1500"/>
        <v>0</v>
      </c>
      <c r="R278" s="82" t="str">
        <f t="shared" si="1501"/>
        <v xml:space="preserve"> </v>
      </c>
      <c r="S278" s="82" t="s">
        <v>12</v>
      </c>
      <c r="T278" s="82" t="str">
        <f t="shared" si="1502"/>
        <v>0</v>
      </c>
      <c r="U278" s="82" t="str">
        <f t="shared" si="1503"/>
        <v>0</v>
      </c>
      <c r="V278" s="32"/>
      <c r="W278" s="32" t="str">
        <f t="shared" si="1504"/>
        <v/>
      </c>
      <c r="X278" s="32" t="str">
        <f t="shared" si="1505"/>
        <v/>
      </c>
      <c r="Y278" s="32" t="str">
        <f t="shared" si="1506"/>
        <v/>
      </c>
      <c r="Z278" s="32"/>
      <c r="AA278" s="32" t="str">
        <f t="shared" si="1507"/>
        <v/>
      </c>
      <c r="AB278" s="32" t="str">
        <f t="shared" si="1508"/>
        <v/>
      </c>
      <c r="AC278" s="32" t="str">
        <f t="shared" si="1509"/>
        <v xml:space="preserve"> </v>
      </c>
      <c r="AD278" s="32"/>
      <c r="AE278" s="32">
        <f t="shared" si="1510"/>
        <v>0</v>
      </c>
      <c r="AF278" s="32" t="str">
        <f t="shared" si="1511"/>
        <v/>
      </c>
      <c r="AG278" s="32" t="str">
        <f t="shared" si="1512"/>
        <v/>
      </c>
      <c r="AH278" s="32" t="str">
        <f t="shared" si="1513"/>
        <v/>
      </c>
      <c r="AI278" s="32" t="str">
        <f t="shared" si="1514"/>
        <v/>
      </c>
      <c r="AJ278" s="32" t="str">
        <f t="shared" si="1515"/>
        <v xml:space="preserve"> </v>
      </c>
      <c r="AK278" s="32"/>
      <c r="AL278" s="32" t="str">
        <f t="shared" si="1516"/>
        <v/>
      </c>
      <c r="AM278" s="32" t="str">
        <f t="shared" si="1517"/>
        <v/>
      </c>
      <c r="AN278" s="32" t="str">
        <f t="shared" si="1518"/>
        <v xml:space="preserve"> </v>
      </c>
      <c r="AO278" s="32"/>
      <c r="AP278" s="32" t="str">
        <f t="shared" si="1519"/>
        <v/>
      </c>
      <c r="AQ278" s="32" t="str">
        <f t="shared" si="1520"/>
        <v/>
      </c>
      <c r="AR278" s="32" t="str">
        <f t="shared" si="1521"/>
        <v xml:space="preserve"> </v>
      </c>
      <c r="AS278" s="32"/>
      <c r="AT278" s="32">
        <f t="shared" si="1522"/>
        <v>0</v>
      </c>
      <c r="AU278" s="32" t="str">
        <f t="shared" si="1523"/>
        <v/>
      </c>
      <c r="AV278" s="32" t="str">
        <f t="shared" si="1524"/>
        <v/>
      </c>
      <c r="AW278" s="32" t="str">
        <f t="shared" si="1525"/>
        <v/>
      </c>
      <c r="AX278" s="32" t="str">
        <f t="shared" si="1526"/>
        <v/>
      </c>
      <c r="AY278" s="32" t="str">
        <f t="shared" si="1527"/>
        <v xml:space="preserve"> </v>
      </c>
      <c r="AZ278" s="32"/>
      <c r="BA278" s="32" t="str">
        <f t="shared" si="1528"/>
        <v/>
      </c>
      <c r="BB278" s="32" t="str">
        <f t="shared" si="1529"/>
        <v/>
      </c>
      <c r="BC278" s="32" t="str">
        <f t="shared" si="1530"/>
        <v xml:space="preserve"> </v>
      </c>
      <c r="BD278" s="32"/>
      <c r="BE278" s="32" t="str">
        <f t="shared" si="1531"/>
        <v/>
      </c>
      <c r="BF278" s="32" t="str">
        <f t="shared" si="1532"/>
        <v/>
      </c>
      <c r="BG278" s="32" t="e">
        <f t="shared" si="1533"/>
        <v>#VALUE!</v>
      </c>
      <c r="BH278" s="32"/>
      <c r="BI278" s="32">
        <f t="shared" si="1534"/>
        <v>0</v>
      </c>
      <c r="BJ278" s="32" t="e">
        <f t="shared" si="1535"/>
        <v>#VALUE!</v>
      </c>
      <c r="BK278" s="32" t="e">
        <f t="shared" si="1536"/>
        <v>#VALUE!</v>
      </c>
      <c r="BL278" s="32" t="str">
        <f t="shared" si="1537"/>
        <v/>
      </c>
      <c r="BM278" s="32" t="str">
        <f t="shared" si="1538"/>
        <v/>
      </c>
      <c r="BN278" s="32" t="str">
        <f t="shared" si="1539"/>
        <v>zero euro</v>
      </c>
      <c r="BO278" s="32"/>
      <c r="BP278" s="32" t="str">
        <f t="shared" si="1540"/>
        <v/>
      </c>
      <c r="BQ278" s="32"/>
      <c r="BR278" s="32" t="str">
        <f t="shared" si="1541"/>
        <v/>
      </c>
      <c r="BS278" s="32" t="str">
        <f t="shared" si="1542"/>
        <v/>
      </c>
      <c r="BT278" s="32" t="str">
        <f t="shared" si="1543"/>
        <v xml:space="preserve"> </v>
      </c>
      <c r="BU278" s="32"/>
      <c r="BV278" s="32">
        <f t="shared" si="1544"/>
        <v>0</v>
      </c>
      <c r="BW278" s="32" t="str">
        <f t="shared" si="1545"/>
        <v/>
      </c>
      <c r="BX278" s="32" t="str">
        <f t="shared" si="1546"/>
        <v/>
      </c>
      <c r="BY278" s="32" t="str">
        <f t="shared" si="1547"/>
        <v/>
      </c>
      <c r="BZ278" s="32" t="str">
        <f t="shared" si="1548"/>
        <v/>
      </c>
      <c r="CA278" s="32" t="str">
        <f t="shared" si="1549"/>
        <v xml:space="preserve"> </v>
      </c>
      <c r="CB278" s="32"/>
      <c r="CC278" s="52"/>
      <c r="CD278" s="32"/>
    </row>
    <row r="279" spans="1:82" s="10" customFormat="1" ht="15" customHeight="1" x14ac:dyDescent="0.2">
      <c r="A279" s="23" t="s">
        <v>337</v>
      </c>
      <c r="B279" s="56">
        <v>2</v>
      </c>
      <c r="C279" s="56">
        <v>9</v>
      </c>
      <c r="D279" s="56">
        <v>1</v>
      </c>
      <c r="E279" s="57" t="str">
        <f>IF(G279="","",MAX(E$9:E278)+1)</f>
        <v/>
      </c>
      <c r="F279" s="78" t="s">
        <v>57</v>
      </c>
      <c r="G279" s="59"/>
      <c r="H279" s="38"/>
      <c r="I279" s="79" t="str">
        <f t="shared" si="1380"/>
        <v xml:space="preserve"> ,00</v>
      </c>
      <c r="J279" s="79" t="str">
        <f t="shared" si="1493"/>
        <v>0</v>
      </c>
      <c r="K279" s="79" t="str">
        <f t="shared" si="1494"/>
        <v>0</v>
      </c>
      <c r="L279" s="79" t="str">
        <f t="shared" si="1495"/>
        <v>0</v>
      </c>
      <c r="M279" s="79" t="str">
        <f t="shared" si="1496"/>
        <v>0</v>
      </c>
      <c r="N279" s="79" t="str">
        <f t="shared" si="1497"/>
        <v>0</v>
      </c>
      <c r="O279" s="79" t="str">
        <f t="shared" si="1498"/>
        <v>0</v>
      </c>
      <c r="P279" s="79" t="str">
        <f t="shared" si="1499"/>
        <v>0</v>
      </c>
      <c r="Q279" s="79" t="str">
        <f t="shared" si="1500"/>
        <v>0</v>
      </c>
      <c r="R279" s="79" t="str">
        <f t="shared" si="1501"/>
        <v xml:space="preserve"> </v>
      </c>
      <c r="S279" s="79" t="s">
        <v>12</v>
      </c>
      <c r="T279" s="79" t="str">
        <f t="shared" si="1502"/>
        <v>0</v>
      </c>
      <c r="U279" s="79" t="str">
        <f t="shared" si="1503"/>
        <v>0</v>
      </c>
      <c r="V279" s="59"/>
      <c r="W279" s="59" t="str">
        <f t="shared" si="1504"/>
        <v/>
      </c>
      <c r="X279" s="59" t="str">
        <f t="shared" si="1505"/>
        <v/>
      </c>
      <c r="Y279" s="59" t="str">
        <f t="shared" si="1506"/>
        <v/>
      </c>
      <c r="Z279" s="59"/>
      <c r="AA279" s="59" t="str">
        <f t="shared" si="1507"/>
        <v/>
      </c>
      <c r="AB279" s="59" t="str">
        <f t="shared" si="1508"/>
        <v/>
      </c>
      <c r="AC279" s="59" t="str">
        <f t="shared" si="1509"/>
        <v xml:space="preserve"> </v>
      </c>
      <c r="AD279" s="59"/>
      <c r="AE279" s="59">
        <f t="shared" si="1510"/>
        <v>0</v>
      </c>
      <c r="AF279" s="59" t="str">
        <f t="shared" si="1511"/>
        <v/>
      </c>
      <c r="AG279" s="59" t="str">
        <f t="shared" si="1512"/>
        <v/>
      </c>
      <c r="AH279" s="59" t="str">
        <f t="shared" si="1513"/>
        <v/>
      </c>
      <c r="AI279" s="59" t="str">
        <f t="shared" si="1514"/>
        <v/>
      </c>
      <c r="AJ279" s="59" t="str">
        <f t="shared" si="1515"/>
        <v xml:space="preserve"> </v>
      </c>
      <c r="AK279" s="59"/>
      <c r="AL279" s="59" t="str">
        <f t="shared" si="1516"/>
        <v/>
      </c>
      <c r="AM279" s="59" t="str">
        <f t="shared" si="1517"/>
        <v/>
      </c>
      <c r="AN279" s="59" t="str">
        <f t="shared" si="1518"/>
        <v xml:space="preserve"> </v>
      </c>
      <c r="AO279" s="59"/>
      <c r="AP279" s="59" t="str">
        <f t="shared" si="1519"/>
        <v/>
      </c>
      <c r="AQ279" s="59" t="str">
        <f t="shared" si="1520"/>
        <v/>
      </c>
      <c r="AR279" s="59" t="str">
        <f t="shared" si="1521"/>
        <v xml:space="preserve"> </v>
      </c>
      <c r="AS279" s="59"/>
      <c r="AT279" s="59">
        <f t="shared" si="1522"/>
        <v>0</v>
      </c>
      <c r="AU279" s="59" t="str">
        <f t="shared" si="1523"/>
        <v/>
      </c>
      <c r="AV279" s="59" t="str">
        <f t="shared" si="1524"/>
        <v/>
      </c>
      <c r="AW279" s="59" t="str">
        <f t="shared" si="1525"/>
        <v/>
      </c>
      <c r="AX279" s="59" t="str">
        <f t="shared" si="1526"/>
        <v/>
      </c>
      <c r="AY279" s="59" t="str">
        <f t="shared" si="1527"/>
        <v xml:space="preserve"> </v>
      </c>
      <c r="AZ279" s="59"/>
      <c r="BA279" s="59" t="str">
        <f t="shared" si="1528"/>
        <v/>
      </c>
      <c r="BB279" s="59" t="str">
        <f t="shared" si="1529"/>
        <v/>
      </c>
      <c r="BC279" s="59" t="str">
        <f t="shared" si="1530"/>
        <v xml:space="preserve"> </v>
      </c>
      <c r="BD279" s="59"/>
      <c r="BE279" s="59" t="str">
        <f t="shared" si="1531"/>
        <v/>
      </c>
      <c r="BF279" s="59" t="str">
        <f t="shared" si="1532"/>
        <v/>
      </c>
      <c r="BG279" s="59" t="e">
        <f t="shared" si="1533"/>
        <v>#VALUE!</v>
      </c>
      <c r="BH279" s="59"/>
      <c r="BI279" s="59">
        <f t="shared" si="1534"/>
        <v>0</v>
      </c>
      <c r="BJ279" s="59" t="e">
        <f t="shared" si="1535"/>
        <v>#VALUE!</v>
      </c>
      <c r="BK279" s="59" t="e">
        <f t="shared" si="1536"/>
        <v>#VALUE!</v>
      </c>
      <c r="BL279" s="59" t="str">
        <f t="shared" si="1537"/>
        <v/>
      </c>
      <c r="BM279" s="59" t="str">
        <f t="shared" si="1538"/>
        <v/>
      </c>
      <c r="BN279" s="59" t="str">
        <f t="shared" si="1539"/>
        <v>zero euro</v>
      </c>
      <c r="BO279" s="59"/>
      <c r="BP279" s="59" t="str">
        <f t="shared" si="1540"/>
        <v/>
      </c>
      <c r="BQ279" s="59"/>
      <c r="BR279" s="59" t="str">
        <f t="shared" si="1541"/>
        <v/>
      </c>
      <c r="BS279" s="59" t="str">
        <f t="shared" si="1542"/>
        <v/>
      </c>
      <c r="BT279" s="59" t="str">
        <f t="shared" si="1543"/>
        <v xml:space="preserve"> </v>
      </c>
      <c r="BU279" s="59"/>
      <c r="BV279" s="59">
        <f t="shared" si="1544"/>
        <v>0</v>
      </c>
      <c r="BW279" s="59" t="str">
        <f t="shared" si="1545"/>
        <v/>
      </c>
      <c r="BX279" s="59" t="str">
        <f t="shared" si="1546"/>
        <v/>
      </c>
      <c r="BY279" s="59" t="str">
        <f t="shared" si="1547"/>
        <v/>
      </c>
      <c r="BZ279" s="59" t="str">
        <f t="shared" si="1548"/>
        <v/>
      </c>
      <c r="CA279" s="59" t="str">
        <f t="shared" si="1549"/>
        <v xml:space="preserve"> </v>
      </c>
      <c r="CB279" s="59"/>
      <c r="CC279" s="59"/>
      <c r="CD279" s="59"/>
    </row>
    <row r="280" spans="1:82" s="10" customFormat="1" ht="22.5" x14ac:dyDescent="0.2">
      <c r="A280" s="23" t="s">
        <v>337</v>
      </c>
      <c r="B280" s="80">
        <v>2</v>
      </c>
      <c r="C280" s="80">
        <v>9</v>
      </c>
      <c r="D280" s="80">
        <v>1</v>
      </c>
      <c r="E280" s="49">
        <f>IF(G280="","",MAX(E$9:E279)+1)</f>
        <v>207</v>
      </c>
      <c r="F280" s="76" t="s">
        <v>205</v>
      </c>
      <c r="G280" s="75" t="s">
        <v>42</v>
      </c>
      <c r="H280" s="43">
        <v>0</v>
      </c>
      <c r="I280" s="79" t="str">
        <f t="shared" si="1380"/>
        <v xml:space="preserve"> 0,00</v>
      </c>
      <c r="J280" s="79" t="str">
        <f t="shared" si="1493"/>
        <v>0</v>
      </c>
      <c r="K280" s="79" t="str">
        <f t="shared" si="1494"/>
        <v>0</v>
      </c>
      <c r="L280" s="79" t="str">
        <f t="shared" si="1495"/>
        <v>0</v>
      </c>
      <c r="M280" s="79" t="str">
        <f t="shared" si="1496"/>
        <v>0</v>
      </c>
      <c r="N280" s="79" t="str">
        <f t="shared" si="1497"/>
        <v>0</v>
      </c>
      <c r="O280" s="79" t="str">
        <f t="shared" si="1498"/>
        <v>0</v>
      </c>
      <c r="P280" s="79" t="str">
        <f t="shared" si="1499"/>
        <v>0</v>
      </c>
      <c r="Q280" s="79" t="str">
        <f t="shared" si="1500"/>
        <v>0</v>
      </c>
      <c r="R280" s="79" t="str">
        <f t="shared" si="1501"/>
        <v>0</v>
      </c>
      <c r="S280" s="79" t="s">
        <v>12</v>
      </c>
      <c r="T280" s="79" t="str">
        <f t="shared" si="1502"/>
        <v>0</v>
      </c>
      <c r="U280" s="79" t="str">
        <f t="shared" si="1503"/>
        <v>0</v>
      </c>
      <c r="V280" s="75"/>
      <c r="W280" s="59" t="str">
        <f t="shared" si="1504"/>
        <v/>
      </c>
      <c r="X280" s="59" t="str">
        <f t="shared" si="1505"/>
        <v/>
      </c>
      <c r="Y280" s="59" t="str">
        <f t="shared" si="1506"/>
        <v/>
      </c>
      <c r="Z280" s="75"/>
      <c r="AA280" s="59" t="str">
        <f t="shared" si="1507"/>
        <v/>
      </c>
      <c r="AB280" s="59" t="str">
        <f t="shared" si="1508"/>
        <v/>
      </c>
      <c r="AC280" s="59" t="str">
        <f t="shared" si="1509"/>
        <v xml:space="preserve"> </v>
      </c>
      <c r="AD280" s="75"/>
      <c r="AE280" s="59">
        <f t="shared" si="1510"/>
        <v>0</v>
      </c>
      <c r="AF280" s="59" t="str">
        <f t="shared" si="1511"/>
        <v/>
      </c>
      <c r="AG280" s="59" t="str">
        <f t="shared" si="1512"/>
        <v/>
      </c>
      <c r="AH280" s="59" t="str">
        <f t="shared" si="1513"/>
        <v/>
      </c>
      <c r="AI280" s="59" t="str">
        <f t="shared" si="1514"/>
        <v/>
      </c>
      <c r="AJ280" s="59" t="str">
        <f t="shared" si="1515"/>
        <v xml:space="preserve"> </v>
      </c>
      <c r="AK280" s="75"/>
      <c r="AL280" s="59" t="str">
        <f t="shared" si="1516"/>
        <v/>
      </c>
      <c r="AM280" s="59" t="str">
        <f t="shared" si="1517"/>
        <v/>
      </c>
      <c r="AN280" s="59" t="str">
        <f t="shared" si="1518"/>
        <v xml:space="preserve"> </v>
      </c>
      <c r="AO280" s="75"/>
      <c r="AP280" s="59" t="str">
        <f t="shared" si="1519"/>
        <v/>
      </c>
      <c r="AQ280" s="59" t="str">
        <f t="shared" si="1520"/>
        <v/>
      </c>
      <c r="AR280" s="59" t="str">
        <f t="shared" si="1521"/>
        <v xml:space="preserve"> </v>
      </c>
      <c r="AS280" s="75"/>
      <c r="AT280" s="59">
        <f t="shared" si="1522"/>
        <v>0</v>
      </c>
      <c r="AU280" s="59" t="str">
        <f t="shared" si="1523"/>
        <v/>
      </c>
      <c r="AV280" s="59" t="str">
        <f t="shared" si="1524"/>
        <v/>
      </c>
      <c r="AW280" s="59" t="str">
        <f t="shared" si="1525"/>
        <v/>
      </c>
      <c r="AX280" s="59" t="str">
        <f t="shared" si="1526"/>
        <v/>
      </c>
      <c r="AY280" s="59" t="str">
        <f t="shared" si="1527"/>
        <v xml:space="preserve"> </v>
      </c>
      <c r="AZ280" s="75"/>
      <c r="BA280" s="59" t="str">
        <f t="shared" si="1528"/>
        <v/>
      </c>
      <c r="BB280" s="59" t="str">
        <f t="shared" si="1529"/>
        <v/>
      </c>
      <c r="BC280" s="59" t="str">
        <f t="shared" si="1530"/>
        <v xml:space="preserve"> </v>
      </c>
      <c r="BD280" s="75"/>
      <c r="BE280" s="59" t="str">
        <f t="shared" si="1531"/>
        <v/>
      </c>
      <c r="BF280" s="59" t="str">
        <f t="shared" si="1532"/>
        <v/>
      </c>
      <c r="BG280" s="59" t="str">
        <f t="shared" si="1533"/>
        <v xml:space="preserve"> </v>
      </c>
      <c r="BH280" s="75"/>
      <c r="BI280" s="59">
        <f t="shared" si="1534"/>
        <v>0</v>
      </c>
      <c r="BJ280" s="59" t="str">
        <f t="shared" si="1535"/>
        <v/>
      </c>
      <c r="BK280" s="59" t="str">
        <f t="shared" si="1536"/>
        <v/>
      </c>
      <c r="BL280" s="59" t="str">
        <f t="shared" si="1537"/>
        <v/>
      </c>
      <c r="BM280" s="59" t="str">
        <f t="shared" si="1538"/>
        <v/>
      </c>
      <c r="BN280" s="59" t="str">
        <f t="shared" si="1539"/>
        <v>zero euro</v>
      </c>
      <c r="BO280" s="75"/>
      <c r="BP280" s="59" t="str">
        <f t="shared" si="1540"/>
        <v/>
      </c>
      <c r="BQ280" s="75"/>
      <c r="BR280" s="59" t="str">
        <f t="shared" si="1541"/>
        <v/>
      </c>
      <c r="BS280" s="59" t="str">
        <f t="shared" si="1542"/>
        <v/>
      </c>
      <c r="BT280" s="59" t="str">
        <f t="shared" si="1543"/>
        <v xml:space="preserve"> </v>
      </c>
      <c r="BU280" s="75"/>
      <c r="BV280" s="59">
        <f t="shared" si="1544"/>
        <v>0</v>
      </c>
      <c r="BW280" s="59" t="str">
        <f t="shared" si="1545"/>
        <v/>
      </c>
      <c r="BX280" s="59" t="str">
        <f t="shared" si="1546"/>
        <v/>
      </c>
      <c r="BY280" s="59" t="str">
        <f t="shared" si="1547"/>
        <v/>
      </c>
      <c r="BZ280" s="59" t="str">
        <f t="shared" si="1548"/>
        <v/>
      </c>
      <c r="CA280" s="59" t="str">
        <f t="shared" si="1549"/>
        <v xml:space="preserve"> </v>
      </c>
      <c r="CB280" s="75"/>
      <c r="CC280" s="19" t="str">
        <f>CONCATENATE(Y280,AC280,AJ280,AN280,AR280,AY280,BC280,BG280,BN280,BP280,BT280,CA280)</f>
        <v xml:space="preserve">       zero euro  </v>
      </c>
      <c r="CD280" s="47" t="e">
        <f>#REF!*H280</f>
        <v>#REF!</v>
      </c>
    </row>
    <row r="281" spans="1:82" s="10" customFormat="1" ht="11.25" x14ac:dyDescent="0.2">
      <c r="A281" s="23" t="s">
        <v>337</v>
      </c>
      <c r="B281" s="80">
        <v>2</v>
      </c>
      <c r="C281" s="80">
        <v>9</v>
      </c>
      <c r="D281" s="80">
        <v>1</v>
      </c>
      <c r="E281" s="49">
        <f>IF(G281="","",MAX(E$9:E280)+1)</f>
        <v>208</v>
      </c>
      <c r="F281" s="76" t="s">
        <v>206</v>
      </c>
      <c r="G281" s="75" t="s">
        <v>42</v>
      </c>
      <c r="H281" s="43">
        <v>0</v>
      </c>
      <c r="I281" s="79" t="str">
        <f t="shared" si="1380"/>
        <v xml:space="preserve"> 0,00</v>
      </c>
      <c r="J281" s="79" t="str">
        <f t="shared" si="1493"/>
        <v>0</v>
      </c>
      <c r="K281" s="79" t="str">
        <f t="shared" si="1494"/>
        <v>0</v>
      </c>
      <c r="L281" s="79" t="str">
        <f t="shared" si="1495"/>
        <v>0</v>
      </c>
      <c r="M281" s="79" t="str">
        <f t="shared" si="1496"/>
        <v>0</v>
      </c>
      <c r="N281" s="79" t="str">
        <f t="shared" si="1497"/>
        <v>0</v>
      </c>
      <c r="O281" s="79" t="str">
        <f t="shared" si="1498"/>
        <v>0</v>
      </c>
      <c r="P281" s="79" t="str">
        <f t="shared" si="1499"/>
        <v>0</v>
      </c>
      <c r="Q281" s="79" t="str">
        <f t="shared" si="1500"/>
        <v>0</v>
      </c>
      <c r="R281" s="79" t="str">
        <f t="shared" si="1501"/>
        <v>0</v>
      </c>
      <c r="S281" s="79" t="s">
        <v>12</v>
      </c>
      <c r="T281" s="79" t="str">
        <f t="shared" si="1502"/>
        <v>0</v>
      </c>
      <c r="U281" s="79" t="str">
        <f t="shared" si="1503"/>
        <v>0</v>
      </c>
      <c r="V281" s="75"/>
      <c r="W281" s="59" t="str">
        <f t="shared" si="1504"/>
        <v/>
      </c>
      <c r="X281" s="59" t="str">
        <f t="shared" si="1505"/>
        <v/>
      </c>
      <c r="Y281" s="59" t="str">
        <f t="shared" si="1506"/>
        <v/>
      </c>
      <c r="Z281" s="75"/>
      <c r="AA281" s="59" t="str">
        <f t="shared" si="1507"/>
        <v/>
      </c>
      <c r="AB281" s="59" t="str">
        <f t="shared" si="1508"/>
        <v/>
      </c>
      <c r="AC281" s="59" t="str">
        <f t="shared" si="1509"/>
        <v xml:space="preserve"> </v>
      </c>
      <c r="AD281" s="75"/>
      <c r="AE281" s="59">
        <f t="shared" si="1510"/>
        <v>0</v>
      </c>
      <c r="AF281" s="59" t="str">
        <f t="shared" si="1511"/>
        <v/>
      </c>
      <c r="AG281" s="59" t="str">
        <f t="shared" si="1512"/>
        <v/>
      </c>
      <c r="AH281" s="59" t="str">
        <f t="shared" si="1513"/>
        <v/>
      </c>
      <c r="AI281" s="59" t="str">
        <f t="shared" si="1514"/>
        <v/>
      </c>
      <c r="AJ281" s="59" t="str">
        <f t="shared" si="1515"/>
        <v xml:space="preserve"> </v>
      </c>
      <c r="AK281" s="75"/>
      <c r="AL281" s="59" t="str">
        <f t="shared" si="1516"/>
        <v/>
      </c>
      <c r="AM281" s="59" t="str">
        <f t="shared" si="1517"/>
        <v/>
      </c>
      <c r="AN281" s="59" t="str">
        <f t="shared" si="1518"/>
        <v xml:space="preserve"> </v>
      </c>
      <c r="AO281" s="75"/>
      <c r="AP281" s="59" t="str">
        <f t="shared" si="1519"/>
        <v/>
      </c>
      <c r="AQ281" s="59" t="str">
        <f t="shared" si="1520"/>
        <v/>
      </c>
      <c r="AR281" s="59" t="str">
        <f t="shared" si="1521"/>
        <v xml:space="preserve"> </v>
      </c>
      <c r="AS281" s="75"/>
      <c r="AT281" s="59">
        <f t="shared" si="1522"/>
        <v>0</v>
      </c>
      <c r="AU281" s="59" t="str">
        <f t="shared" si="1523"/>
        <v/>
      </c>
      <c r="AV281" s="59" t="str">
        <f t="shared" si="1524"/>
        <v/>
      </c>
      <c r="AW281" s="59" t="str">
        <f t="shared" si="1525"/>
        <v/>
      </c>
      <c r="AX281" s="59" t="str">
        <f t="shared" si="1526"/>
        <v/>
      </c>
      <c r="AY281" s="59" t="str">
        <f t="shared" si="1527"/>
        <v xml:space="preserve"> </v>
      </c>
      <c r="AZ281" s="75"/>
      <c r="BA281" s="59" t="str">
        <f t="shared" si="1528"/>
        <v/>
      </c>
      <c r="BB281" s="59" t="str">
        <f t="shared" si="1529"/>
        <v/>
      </c>
      <c r="BC281" s="59" t="str">
        <f t="shared" si="1530"/>
        <v xml:space="preserve"> </v>
      </c>
      <c r="BD281" s="75"/>
      <c r="BE281" s="59" t="str">
        <f t="shared" si="1531"/>
        <v/>
      </c>
      <c r="BF281" s="59" t="str">
        <f t="shared" si="1532"/>
        <v/>
      </c>
      <c r="BG281" s="59" t="str">
        <f t="shared" si="1533"/>
        <v xml:space="preserve"> </v>
      </c>
      <c r="BH281" s="75"/>
      <c r="BI281" s="59">
        <f t="shared" si="1534"/>
        <v>0</v>
      </c>
      <c r="BJ281" s="59" t="str">
        <f t="shared" si="1535"/>
        <v/>
      </c>
      <c r="BK281" s="59" t="str">
        <f t="shared" si="1536"/>
        <v/>
      </c>
      <c r="BL281" s="59" t="str">
        <f t="shared" si="1537"/>
        <v/>
      </c>
      <c r="BM281" s="59" t="str">
        <f t="shared" si="1538"/>
        <v/>
      </c>
      <c r="BN281" s="59" t="str">
        <f t="shared" si="1539"/>
        <v>zero euro</v>
      </c>
      <c r="BO281" s="75"/>
      <c r="BP281" s="59" t="str">
        <f t="shared" si="1540"/>
        <v/>
      </c>
      <c r="BQ281" s="75"/>
      <c r="BR281" s="59" t="str">
        <f t="shared" si="1541"/>
        <v/>
      </c>
      <c r="BS281" s="59" t="str">
        <f t="shared" si="1542"/>
        <v/>
      </c>
      <c r="BT281" s="59" t="str">
        <f t="shared" si="1543"/>
        <v xml:space="preserve"> </v>
      </c>
      <c r="BU281" s="75"/>
      <c r="BV281" s="59">
        <f t="shared" si="1544"/>
        <v>0</v>
      </c>
      <c r="BW281" s="59" t="str">
        <f t="shared" si="1545"/>
        <v/>
      </c>
      <c r="BX281" s="59" t="str">
        <f t="shared" si="1546"/>
        <v/>
      </c>
      <c r="BY281" s="59" t="str">
        <f t="shared" si="1547"/>
        <v/>
      </c>
      <c r="BZ281" s="59" t="str">
        <f t="shared" si="1548"/>
        <v/>
      </c>
      <c r="CA281" s="59" t="str">
        <f t="shared" si="1549"/>
        <v xml:space="preserve"> </v>
      </c>
      <c r="CB281" s="75"/>
      <c r="CC281" s="19" t="str">
        <f>CONCATENATE(Y281,AC281,AJ281,AN281,AR281,AY281,BC281,BG281,BN281,BP281,BT281,CA281)</f>
        <v xml:space="preserve">       zero euro  </v>
      </c>
      <c r="CD281" s="47" t="e">
        <f>#REF!*H281</f>
        <v>#REF!</v>
      </c>
    </row>
    <row r="282" spans="1:82" s="10" customFormat="1" ht="22.5" x14ac:dyDescent="0.2">
      <c r="A282" s="23" t="s">
        <v>337</v>
      </c>
      <c r="B282" s="80">
        <v>2</v>
      </c>
      <c r="C282" s="80">
        <v>9</v>
      </c>
      <c r="D282" s="80">
        <v>1</v>
      </c>
      <c r="E282" s="49">
        <f>IF(G282="","",MAX(E$9:E281)+1)</f>
        <v>209</v>
      </c>
      <c r="F282" s="76" t="s">
        <v>207</v>
      </c>
      <c r="G282" s="75" t="s">
        <v>28</v>
      </c>
      <c r="H282" s="43">
        <v>0</v>
      </c>
      <c r="I282" s="79" t="str">
        <f t="shared" si="1380"/>
        <v xml:space="preserve"> 0,00</v>
      </c>
      <c r="J282" s="79" t="str">
        <f t="shared" si="1493"/>
        <v>0</v>
      </c>
      <c r="K282" s="79" t="str">
        <f t="shared" si="1494"/>
        <v>0</v>
      </c>
      <c r="L282" s="79" t="str">
        <f t="shared" si="1495"/>
        <v>0</v>
      </c>
      <c r="M282" s="79" t="str">
        <f t="shared" si="1496"/>
        <v>0</v>
      </c>
      <c r="N282" s="79" t="str">
        <f t="shared" si="1497"/>
        <v>0</v>
      </c>
      <c r="O282" s="79" t="str">
        <f t="shared" si="1498"/>
        <v>0</v>
      </c>
      <c r="P282" s="79" t="str">
        <f t="shared" si="1499"/>
        <v>0</v>
      </c>
      <c r="Q282" s="79" t="str">
        <f t="shared" si="1500"/>
        <v>0</v>
      </c>
      <c r="R282" s="79" t="str">
        <f t="shared" si="1501"/>
        <v>0</v>
      </c>
      <c r="S282" s="79" t="s">
        <v>12</v>
      </c>
      <c r="T282" s="79" t="str">
        <f t="shared" si="1502"/>
        <v>0</v>
      </c>
      <c r="U282" s="79" t="str">
        <f t="shared" si="1503"/>
        <v>0</v>
      </c>
      <c r="V282" s="75"/>
      <c r="W282" s="59" t="str">
        <f t="shared" si="1504"/>
        <v/>
      </c>
      <c r="X282" s="59" t="str">
        <f t="shared" si="1505"/>
        <v/>
      </c>
      <c r="Y282" s="59" t="str">
        <f t="shared" si="1506"/>
        <v/>
      </c>
      <c r="Z282" s="75"/>
      <c r="AA282" s="59" t="str">
        <f t="shared" si="1507"/>
        <v/>
      </c>
      <c r="AB282" s="59" t="str">
        <f t="shared" si="1508"/>
        <v/>
      </c>
      <c r="AC282" s="59" t="str">
        <f t="shared" si="1509"/>
        <v xml:space="preserve"> </v>
      </c>
      <c r="AD282" s="75"/>
      <c r="AE282" s="59">
        <f t="shared" si="1510"/>
        <v>0</v>
      </c>
      <c r="AF282" s="59" t="str">
        <f t="shared" si="1511"/>
        <v/>
      </c>
      <c r="AG282" s="59" t="str">
        <f t="shared" si="1512"/>
        <v/>
      </c>
      <c r="AH282" s="59" t="str">
        <f t="shared" si="1513"/>
        <v/>
      </c>
      <c r="AI282" s="59" t="str">
        <f t="shared" si="1514"/>
        <v/>
      </c>
      <c r="AJ282" s="59" t="str">
        <f t="shared" si="1515"/>
        <v xml:space="preserve"> </v>
      </c>
      <c r="AK282" s="75"/>
      <c r="AL282" s="59" t="str">
        <f t="shared" si="1516"/>
        <v/>
      </c>
      <c r="AM282" s="59" t="str">
        <f t="shared" si="1517"/>
        <v/>
      </c>
      <c r="AN282" s="59" t="str">
        <f t="shared" si="1518"/>
        <v xml:space="preserve"> </v>
      </c>
      <c r="AO282" s="75"/>
      <c r="AP282" s="59" t="str">
        <f t="shared" si="1519"/>
        <v/>
      </c>
      <c r="AQ282" s="59" t="str">
        <f t="shared" si="1520"/>
        <v/>
      </c>
      <c r="AR282" s="59" t="str">
        <f t="shared" si="1521"/>
        <v xml:space="preserve"> </v>
      </c>
      <c r="AS282" s="75"/>
      <c r="AT282" s="59">
        <f t="shared" si="1522"/>
        <v>0</v>
      </c>
      <c r="AU282" s="59" t="str">
        <f t="shared" si="1523"/>
        <v/>
      </c>
      <c r="AV282" s="59" t="str">
        <f t="shared" si="1524"/>
        <v/>
      </c>
      <c r="AW282" s="59" t="str">
        <f t="shared" si="1525"/>
        <v/>
      </c>
      <c r="AX282" s="59" t="str">
        <f t="shared" si="1526"/>
        <v/>
      </c>
      <c r="AY282" s="59" t="str">
        <f t="shared" si="1527"/>
        <v xml:space="preserve"> </v>
      </c>
      <c r="AZ282" s="75"/>
      <c r="BA282" s="59" t="str">
        <f t="shared" si="1528"/>
        <v/>
      </c>
      <c r="BB282" s="59" t="str">
        <f t="shared" si="1529"/>
        <v/>
      </c>
      <c r="BC282" s="59" t="str">
        <f t="shared" si="1530"/>
        <v xml:space="preserve"> </v>
      </c>
      <c r="BD282" s="75"/>
      <c r="BE282" s="59" t="str">
        <f t="shared" si="1531"/>
        <v/>
      </c>
      <c r="BF282" s="59" t="str">
        <f t="shared" si="1532"/>
        <v/>
      </c>
      <c r="BG282" s="59" t="str">
        <f t="shared" si="1533"/>
        <v xml:space="preserve"> </v>
      </c>
      <c r="BH282" s="75"/>
      <c r="BI282" s="59">
        <f t="shared" si="1534"/>
        <v>0</v>
      </c>
      <c r="BJ282" s="59" t="str">
        <f t="shared" si="1535"/>
        <v/>
      </c>
      <c r="BK282" s="59" t="str">
        <f t="shared" si="1536"/>
        <v/>
      </c>
      <c r="BL282" s="59" t="str">
        <f t="shared" si="1537"/>
        <v/>
      </c>
      <c r="BM282" s="59" t="str">
        <f t="shared" si="1538"/>
        <v/>
      </c>
      <c r="BN282" s="59" t="str">
        <f t="shared" si="1539"/>
        <v>zero euro</v>
      </c>
      <c r="BO282" s="75"/>
      <c r="BP282" s="59" t="str">
        <f t="shared" si="1540"/>
        <v/>
      </c>
      <c r="BQ282" s="75"/>
      <c r="BR282" s="59" t="str">
        <f t="shared" si="1541"/>
        <v/>
      </c>
      <c r="BS282" s="59" t="str">
        <f t="shared" si="1542"/>
        <v/>
      </c>
      <c r="BT282" s="59" t="str">
        <f t="shared" si="1543"/>
        <v xml:space="preserve"> </v>
      </c>
      <c r="BU282" s="75"/>
      <c r="BV282" s="59">
        <f t="shared" si="1544"/>
        <v>0</v>
      </c>
      <c r="BW282" s="59" t="str">
        <f t="shared" si="1545"/>
        <v/>
      </c>
      <c r="BX282" s="59" t="str">
        <f t="shared" si="1546"/>
        <v/>
      </c>
      <c r="BY282" s="59" t="str">
        <f t="shared" si="1547"/>
        <v/>
      </c>
      <c r="BZ282" s="59" t="str">
        <f t="shared" si="1548"/>
        <v/>
      </c>
      <c r="CA282" s="59" t="str">
        <f t="shared" si="1549"/>
        <v xml:space="preserve"> </v>
      </c>
      <c r="CB282" s="75"/>
      <c r="CC282" s="19" t="str">
        <f t="shared" ref="CC282:CC300" si="1551">CONCATENATE(Y282,AC282,AJ282,AN282,AR282,AY282,BC282,BG282,BN282,BP282,BT282,CA282)</f>
        <v xml:space="preserve">       zero euro  </v>
      </c>
      <c r="CD282" s="47" t="e">
        <f>#REF!*H282</f>
        <v>#REF!</v>
      </c>
    </row>
    <row r="283" spans="1:82" s="10" customFormat="1" ht="11.25" x14ac:dyDescent="0.2">
      <c r="A283" s="23" t="s">
        <v>337</v>
      </c>
      <c r="B283" s="80">
        <v>2</v>
      </c>
      <c r="C283" s="80">
        <v>9</v>
      </c>
      <c r="D283" s="80">
        <v>1</v>
      </c>
      <c r="E283" s="49">
        <f>IF(G283="","",MAX(E$9:E282)+1)</f>
        <v>210</v>
      </c>
      <c r="F283" s="76" t="s">
        <v>208</v>
      </c>
      <c r="G283" s="75" t="s">
        <v>42</v>
      </c>
      <c r="H283" s="43">
        <v>0</v>
      </c>
      <c r="I283" s="79" t="str">
        <f t="shared" si="1380"/>
        <v xml:space="preserve"> 0,00</v>
      </c>
      <c r="J283" s="79" t="str">
        <f>IF(H283&gt;=100000000,MID(RIGHT(I283,12),1,1),"0")</f>
        <v>0</v>
      </c>
      <c r="K283" s="79" t="str">
        <f>IF(H283&gt;=10000000,MID(RIGHT(I283,11),1,1),"0")</f>
        <v>0</v>
      </c>
      <c r="L283" s="79" t="str">
        <f>IF(H283&gt;=1000000,MID(RIGHT(I283,10),1,1),"0")</f>
        <v>0</v>
      </c>
      <c r="M283" s="79" t="str">
        <f>IF(H283&gt;=100000,MID(RIGHT(I283,9),1,1),"0")</f>
        <v>0</v>
      </c>
      <c r="N283" s="79" t="str">
        <f>IF(H283&gt;=10000,MID(RIGHT(I283,8),1,1),"0")</f>
        <v>0</v>
      </c>
      <c r="O283" s="79" t="str">
        <f>IF(H283&gt;=1000,MID(RIGHT(I283,7),1,1),"0")</f>
        <v>0</v>
      </c>
      <c r="P283" s="79" t="str">
        <f>IF(H283&gt;=100,MID(RIGHT(I283,6),1,1),"0")</f>
        <v>0</v>
      </c>
      <c r="Q283" s="79" t="str">
        <f>IF(H283&gt;=10,MID(RIGHT(I283,5),1,1),"0")</f>
        <v>0</v>
      </c>
      <c r="R283" s="79" t="str">
        <f>IF(H283&gt;=0,MID(RIGHT(I283,4),1,1),"0")</f>
        <v>0</v>
      </c>
      <c r="S283" s="79" t="s">
        <v>12</v>
      </c>
      <c r="T283" s="79" t="str">
        <f>IF(INT(H283)&lt;&gt;H283,MID(RIGHT(I283,2),1,1),"0")</f>
        <v>0</v>
      </c>
      <c r="U283" s="79" t="str">
        <f>IF(INT(H283*10)&lt;&gt;H283*10,RIGHT(I283,1),"0")</f>
        <v>0</v>
      </c>
      <c r="V283" s="75"/>
      <c r="W283" s="59" t="str">
        <f>IF(OR(VALUE(J283)=0,VALUE(J283)&gt;5),"",CONCATENATE(IF(VALUE(J283)=1,"",IF(VALUE(J283)=2,"deux ",IF(VALUE(J283)=3,"trois ",IF(VALUE(J283)=4,"quatre ",IF(VALUE(J283)=5,"cinq "))))),"cent"))</f>
        <v/>
      </c>
      <c r="X283" s="59" t="str">
        <f>IF(OR(J283="",VALUE(J283)&lt;6),"",CONCATENATE(IF(VALUE(J283)=6,"six ",IF(VALUE(J283)=7,"sept ",IF(VALUE(J283)=8,"huit ",IF(VALUE(J283)=9,"neuf ")))),"cent"))</f>
        <v/>
      </c>
      <c r="Y283" s="59" t="str">
        <f>CONCATENATE(W283,X283)</f>
        <v/>
      </c>
      <c r="Z283" s="75"/>
      <c r="AA283" s="59" t="str">
        <f>IF(OR(K283="",VALUE(K283)=0,VALUE(K283)&gt;5,AND(VALUE(AE283)&gt;10,VALUE(AE283)&lt;17)),"",IF(OR(VALUE(AE283)=10,AND(VALUE(AE283)&gt;16,VALUE(AE283)&lt;20)),"dix",IF(VALUE(K283)=2,"vingt",IF(VALUE(K283)=3,"trente",IF(VALUE(K283)=4,"quarante",IF(VALUE(K283)=5,"cinquante"))))))</f>
        <v/>
      </c>
      <c r="AB283" s="59" t="str">
        <f>IF(OR(K283="",VALUE(K283)&lt;6),"",IF(AND(VALUE(K283)=7,OR(VALUE(L283)=0,AE283&gt;76)),"soixante dix",IF(OR(VALUE(K283)=6,VALUE(K283)=7),"soixante",IF(AND(VALUE(K283)=9,OR(VALUE(L283)=0,VALUE(AE283)&gt;96)),"quatre vingt dix",IF(OR(VALUE(K283)=8,VALUE(K283)=9),"quatre vingt")))))</f>
        <v/>
      </c>
      <c r="AC283" s="59" t="str">
        <f>CONCATENATE(" ",AA283,AB283,IF(OR(VALUE(L283)&lt;&gt;1,VALUE(K283)=0,VALUE(K283)=1,VALUE(K283)=8,VALUE(K283)=9),""," et"))</f>
        <v xml:space="preserve"> </v>
      </c>
      <c r="AD283" s="75"/>
      <c r="AE283" s="59">
        <f>VALUE(CONCATENATE(K283,L283))</f>
        <v>0</v>
      </c>
      <c r="AF283" s="59" t="str">
        <f>IF(OR(VALUE(L283)=0,AE283="",VALUE(L283)&gt;5,AND(VALUE(AE283)&gt;5,VALUE(AE283)&lt;16),AND(VALUE(AE283)&gt;65,VALUE(AE283)&lt;76),AND(VALUE(AE283)&gt;85,VALUE(AE283)&lt;96)),"",CONCATENATE(IF(VALUE(L283)=1,"un",IF(VALUE(L283)=2,"deux",IF(VALUE(L283)=3,"trois",IF(VALUE(L283)=4,"quatre",IF(VALUE(L283)=5,"cinq")))))," million"))</f>
        <v/>
      </c>
      <c r="AG283" s="59" t="str">
        <f>IF(OR(AE283="",VALUE(L283)&lt;6,AND(VALUE(AE283)&gt;10,VALUE(AE283)&lt;17),AE283=76,AE283=96),"",CONCATENATE(IF(VALUE(L283)=6,"six",IF(VALUE(L283)=7,"sept",IF(VALUE(L283)=8,"huit",IF(VALUE(L283)=9,"neuf",IF(VALUE(AE283)=10,"dix")))))," million"))</f>
        <v/>
      </c>
      <c r="AH283" s="59" t="str">
        <f>IF(OR(AE283="",VALUE(AE283)&lt;11,AND(VALUE(AE283)&gt;15,VALUE(AE283)&lt;71),AND(VALUE(AE283)&gt;75,VALUE(AE283)&lt;91),VALUE(AE283)&gt;95),"",CONCATENATE(IF(OR(VALUE(AE283)=91,VALUE(AE283)=71,VALUE(AE283)=11),"onze",IF(OR(VALUE(AE283)=92,VALUE(AE283)=72,VALUE(AE283)=12),"douze",IF(OR(VALUE(AE283)=93,VALUE(AE283)=73,VALUE(AE283)=13),"treize",IF(OR(AE283=94,AE283=74,AE283=14),"quatorze",IF(OR(AE283=95,AE283=75,AE283=15),"quinze")))))," million"))</f>
        <v/>
      </c>
      <c r="AI283" s="59" t="str">
        <f>IF(OR(AE283=16,AE283=76,AE283=96),"seize million","")</f>
        <v/>
      </c>
      <c r="AJ283" s="59" t="str">
        <f>CONCATENATE(" ",AF283,AG283,AH283,AI283,IF(VALUE(CONCATENATE(J283,K283,L283))=0,"",IF(VALUE(L283)=0,"million","")),IF(AND(VALUE(CONCATENATE(J283,K283,L283))&gt;1,VALUE(CONCATENATE(M283,N283,O283,P283,Q283,R283))=0),"s",""))</f>
        <v xml:space="preserve"> </v>
      </c>
      <c r="AK283" s="75"/>
      <c r="AL283" s="59" t="str">
        <f>IF(OR(VALUE(M283)=0,VALUE(M283)&gt;5),"",CONCATENATE(IF(VALUE(M283)=1,"",IF(VALUE(M283)=2,"deux ",IF(VALUE(M283)=3,"trois ",IF(VALUE(M283)=4,"quatre ",IF(VALUE(M283)=5,"cinq "))))),"cent"))</f>
        <v/>
      </c>
      <c r="AM283" s="59" t="str">
        <f>IF(OR(M283="",VALUE(M283)&lt;6),"",CONCATENATE(IF(VALUE(M283)=6,"six ",IF(VALUE(M283)=7,"sept ",IF(VALUE(M283)=8,"huit ",IF(VALUE(M283)=9,"neuf ")))),"cent"))</f>
        <v/>
      </c>
      <c r="AN283" s="59" t="str">
        <f>CONCATENATE(" ",AL283,AM283)</f>
        <v xml:space="preserve"> </v>
      </c>
      <c r="AO283" s="75"/>
      <c r="AP283" s="59" t="str">
        <f>IF(OR(N283="",VALUE(N283)=0,VALUE(N283)&gt;5,AND(VALUE(AT283)&gt;10,VALUE(AT283)&lt;17)),"",IF(OR(VALUE(AT283)=10,AND(VALUE(AT283)&gt;16,VALUE(AT283)&lt;20)),"dix",IF(VALUE(N283)=2,"vingt",IF(VALUE(N283)=3,"trente",IF(VALUE(N283)=4,"quarante",IF(VALUE(N283)=5,"cinquante"))))))</f>
        <v/>
      </c>
      <c r="AQ283" s="59" t="str">
        <f>IF(OR(N283="",VALUE(N283)&lt;6),"",IF(AND(VALUE(N283)=7,OR(VALUE(O283)=0,AT283&gt;76)),"soixante dix",IF(OR(VALUE(N283)=6,VALUE(N283)=7),"soixante",IF(AND(VALUE(N283)=9,OR(VALUE(O283)=0,VALUE(AT283)&gt;96)),"quatre vingt dix",IF(OR(VALUE(N283)=8,VALUE(N283)=9),"quatre vingt")))))</f>
        <v/>
      </c>
      <c r="AR283" s="59" t="str">
        <f>CONCATENATE(" ",AP283,AQ283,IF(OR(VALUE(O283)&lt;&gt;1,VALUE(N283)=0,VALUE(N283)=1,VALUE(N283)=8,VALUE(N283)=9),""," et"))</f>
        <v xml:space="preserve"> </v>
      </c>
      <c r="AS283" s="75"/>
      <c r="AT283" s="59">
        <f>VALUE(CONCATENATE(N283,O283))</f>
        <v>0</v>
      </c>
      <c r="AU283" s="59" t="str">
        <f>IF(OR(VALUE(O283)=0,AT283="",VALUE(O283)&gt;5,AND(VALUE(AT283)&gt;5,VALUE(AT283)&lt;16),AND(VALUE(AT283)&gt;65,VALUE(AT283)&lt;76),AND(VALUE(AT283)&gt;85,VALUE(AT283)&lt;96)),"",CONCATENATE(IF(VALUE(O283)=1,"un",IF(VALUE(O283)=2,"deux",IF(VALUE(O283)=3,"trois",IF(VALUE(O283)=4,"quatre",IF(VALUE(O283)=5,"cinq")))))," mille"))</f>
        <v/>
      </c>
      <c r="AV283" s="59" t="str">
        <f>IF(OR(AT283="",VALUE(O283)&lt;6,AND(VALUE(AT283)&gt;10,VALUE(AT283)&lt;17),AT283=76,AT283=96),"",CONCATENATE(IF(VALUE(O283)=6,"six",IF(VALUE(O283)=7,"sept",IF(VALUE(O283)=8,"huit",IF(VALUE(O283)=9,"neuf",IF(VALUE(AT283)=10,"dix")))))," mille"))</f>
        <v/>
      </c>
      <c r="AW283" s="59" t="str">
        <f>IF(OR(AT283="",VALUE(AT283)&lt;11,AND(VALUE(AT283)&gt;15,VALUE(AT283)&lt;71),AND(VALUE(AT283)&gt;75,VALUE(AT283)&lt;91),VALUE(AT283)&gt;95),"",CONCATENATE(IF(OR(VALUE(AT283)=91,VALUE(AT283)=71,VALUE(AT283)=11),"onze",IF(OR(VALUE(AT283)=92,VALUE(AT283)=72,VALUE(AT283)=12),"douze",IF(OR(VALUE(AT283)=93,VALUE(AT283)=73,VALUE(AT283)=13),"treize",IF(OR(AT283=94,AT283=74,AT283=14),"quatorze",IF(OR(AT283=95,AT283=75,AT283=15),"quinze")))))," mille"))</f>
        <v/>
      </c>
      <c r="AX283" s="59" t="str">
        <f>IF(OR(AT283=16,AT283=76,AT283=96),"seize mille","")</f>
        <v/>
      </c>
      <c r="AY283" s="59" t="str">
        <f>IF(AND(AU283="un mille",H283&lt;10000)," mille",CONCATENATE(" ",AU283,AV283,AW283,AX283,IF(VALUE(CONCATENATE(M283,N283,O283))=0,"",IF(VALUE(O283)=0," mille","")),IF(AND(VALUE(CONCATENATE(M283,N283,O283))&gt;1,VALUE(CONCATENATE(P283,Q283,R283))=0),"s","")))</f>
        <v xml:space="preserve"> </v>
      </c>
      <c r="AZ283" s="75"/>
      <c r="BA283" s="59" t="str">
        <f>IF(OR(VALUE(P283)=0,VALUE(P283)&gt;5),"",CONCATENATE(IF(VALUE(P283)=1,"",IF(VALUE(P283)=2,"deux ",IF(VALUE(P283)=3,"trois ",IF(VALUE(P283)=4,"quatre ",IF(VALUE(P283)=5,"cinq "))))),"cent"))</f>
        <v/>
      </c>
      <c r="BB283" s="59" t="str">
        <f>IF(OR(P283="",VALUE(P283)&lt;6),"",CONCATENATE(IF(VALUE(P283)=6,"six ",IF(VALUE(P283)=7,"sept ",IF(VALUE(P283)=8,"huit ",IF(VALUE(P283)=9,"neuf ")))),"cent"))</f>
        <v/>
      </c>
      <c r="BC283" s="59" t="str">
        <f>CONCATENATE(" ",BA283,BB283)</f>
        <v xml:space="preserve"> </v>
      </c>
      <c r="BD283" s="75"/>
      <c r="BE283" s="59" t="str">
        <f>IF(OR(Q283="",VALUE(Q283)=0,VALUE(Q283)&gt;5,AND(VALUE(BI283)&gt;10,VALUE(BI283)&lt;17)),"",IF(OR(VALUE(BI283)=10,AND(VALUE(BI283)&gt;16,VALUE(BI283)&lt;20)),"dix",IF(VALUE(Q283)=2,"vingt",IF(VALUE(Q283)=3,"trente",IF(VALUE(Q283)=4,"quarante",IF(VALUE(Q283)=5,"cinquante"))))))</f>
        <v/>
      </c>
      <c r="BF283" s="59" t="str">
        <f>IF(OR(Q283="",VALUE(Q283)&lt;6),"",IF(AND(VALUE(Q283)=7,OR(VALUE(R283)=0,BI283&gt;76)),"soixante dix",IF(OR(VALUE(Q283)=6,VALUE(Q283)=7),"soixante",IF(AND(VALUE(Q283)=9,OR(VALUE(R283)=0,VALUE(BI283)&gt;96)),"quatre vingt dix",IF(OR(VALUE(Q283)=8,VALUE(Q283)=9),"quatre vingt")))))</f>
        <v/>
      </c>
      <c r="BG283" s="59" t="str">
        <f>CONCATENATE(" ",BE283,BF283,IF(OR(VALUE(R283)&lt;&gt;1,VALUE(Q283)=0,VALUE(Q283)=1,VALUE(Q283)=8,VALUE(Q283)=9),""," et"))</f>
        <v xml:space="preserve"> </v>
      </c>
      <c r="BH283" s="75"/>
      <c r="BI283" s="59">
        <f>VALUE(CONCATENATE(Q283,R283))</f>
        <v>0</v>
      </c>
      <c r="BJ283" s="59" t="str">
        <f>IF(OR(VALUE(R283)=0,BI283="",VALUE(R283)&gt;5,AND(VALUE(BI283)&gt;5,VALUE(BI283)&lt;16),AND(VALUE(BI283)&gt;65,VALUE(BI283)&lt;76),AND(VALUE(BI283)&gt;85,VALUE(BI283)&lt;96)),"",CONCATENATE(IF(VALUE(R283)=1,"un",IF(VALUE(R283)=2,"deux",IF(VALUE(R283)=3,"trois",IF(VALUE(R283)=4,"quatre",IF(VALUE(R283)=5,"cinq")))))," euro"))</f>
        <v/>
      </c>
      <c r="BK283" s="59" t="str">
        <f>IF(OR(BI283="",VALUE(R283)&lt;6,AND(VALUE(BI283)&gt;10,VALUE(BI283)&lt;17),BI283=76,BI283=96),"",CONCATENATE(IF(VALUE(R283)=6,"six",IF(VALUE(R283)=7,"sept",IF(VALUE(R283)=8,"huit",IF(VALUE(R283)=9,"neuf",IF(VALUE(BI283)=10,"dix")))))," euro"))</f>
        <v/>
      </c>
      <c r="BL283" s="59" t="str">
        <f>IF(OR(BI283="",VALUE(BI283)&lt;11,AND(VALUE(BI283)&gt;15,VALUE(BI283)&lt;71),AND(VALUE(BI283)&gt;75,VALUE(BI283)&lt;91),VALUE(BI283)&gt;95),"",CONCATENATE(IF(OR(VALUE(BI283)=91,VALUE(BI283)=71,VALUE(BI283)=11),"onze",IF(OR(VALUE(BI283)=92,VALUE(BI283)=72,VALUE(BI283)=12),"douze",IF(OR(VALUE(BI283)=93,VALUE(BI283)=73,VALUE(BI283)=13),"treize",IF(OR(BI283=94,BI283=74,BI283=14),"quatorze",IF(OR(BI283=95,BI283=75,BI283=15),"quinze")))))," euro"))</f>
        <v/>
      </c>
      <c r="BM283" s="59" t="str">
        <f>IF(OR(BI283=16,BI283=76,BI283=96),"seize euro","")</f>
        <v/>
      </c>
      <c r="BN283" s="59" t="str">
        <f>IF(VALUE(CONCATENATE(J283,K283,L283,M283,N283,O283,P283,Q283,R283))=0,"zero euro",CONCATENATE(" ",BJ283,BK283,BL283,BM283,IF(VALUE(CONCATENATE(M283,N283,O283,P283,Q283,R283))=0," d'",""),IF(OR(VALUE(R283)=0,VALUE(CONCATENATE(P283,Q283,R283))=0)," euro",""),IF(VALUE(CONCATENATE(J283,K283,L283,M283,N283,O283,P283,Q283,R283))&gt;1,"s","")))</f>
        <v>zero euro</v>
      </c>
      <c r="BO283" s="75"/>
      <c r="BP283" s="59" t="str">
        <f>IF(VALUE(CONCATENATE(T283,U283))=0,""," virgule")</f>
        <v/>
      </c>
      <c r="BQ283" s="75"/>
      <c r="BR283" s="59" t="str">
        <f>IF(OR(T283="",VALUE(T283)=0,VALUE(T283)&gt;5,AND(VALUE(BV283)&gt;10,VALUE(BV283)&lt;17)),"",IF(OR(VALUE(BV283)=10,AND(VALUE(BV283)&gt;16,VALUE(BV283)&lt;20)),"dix",IF(VALUE(T283)=2,"vingt",IF(VALUE(T283)=3,"trente",IF(VALUE(T283)=4,"quarante",IF(VALUE(T283)=5,"cinquante"))))))</f>
        <v/>
      </c>
      <c r="BS283" s="59" t="str">
        <f>IF(OR(T283="",VALUE(T283)&lt;6),"",IF(AND(VALUE(T283)=7,OR(VALUE(U283)=0,BV283&gt;76)),"soixante dix",IF(OR(VALUE(T283)=6,VALUE(T283)=7),"soixante",IF(AND(VALUE(T283)=9,OR(VALUE(U283)=0,VALUE(BV283)&gt;96)),"quatre vingt dix",IF(OR(VALUE(T283)=8,VALUE(T283)=9),"quatre vingt")))))</f>
        <v/>
      </c>
      <c r="BT283" s="59" t="str">
        <f>CONCATENATE(" ",BR283,BS283,IF(OR(VALUE(U283)&lt;&gt;1,VALUE(T283)=0,VALUE(T283)=1,VALUE(T283)=8,VALUE(T283)=9),""," et"))</f>
        <v xml:space="preserve"> </v>
      </c>
      <c r="BU283" s="75"/>
      <c r="BV283" s="59">
        <f>VALUE(CONCATENATE(T283,U283))</f>
        <v>0</v>
      </c>
      <c r="BW283" s="59" t="str">
        <f t="shared" si="1545"/>
        <v/>
      </c>
      <c r="BX283" s="59" t="str">
        <f t="shared" si="1546"/>
        <v/>
      </c>
      <c r="BY283" s="59" t="str">
        <f t="shared" si="1547"/>
        <v/>
      </c>
      <c r="BZ283" s="59" t="str">
        <f t="shared" si="1548"/>
        <v/>
      </c>
      <c r="CA283" s="59" t="str">
        <f t="shared" si="1549"/>
        <v xml:space="preserve"> </v>
      </c>
      <c r="CB283" s="75"/>
      <c r="CC283" s="19" t="str">
        <f>CONCATENATE(Y283,AC283,AJ283,AN283,AR283,AY283,BC283,BG283,BN283,BP283,BT283,CA283)</f>
        <v xml:space="preserve">       zero euro  </v>
      </c>
      <c r="CD283" s="47" t="e">
        <f>#REF!*H283</f>
        <v>#REF!</v>
      </c>
    </row>
    <row r="284" spans="1:82" s="10" customFormat="1" ht="22.5" x14ac:dyDescent="0.2">
      <c r="A284" s="23" t="s">
        <v>337</v>
      </c>
      <c r="B284" s="80">
        <v>2</v>
      </c>
      <c r="C284" s="80">
        <v>9</v>
      </c>
      <c r="D284" s="80">
        <v>1</v>
      </c>
      <c r="E284" s="49">
        <f>IF(G284="","",MAX(E$9:E283)+1)</f>
        <v>211</v>
      </c>
      <c r="F284" s="76" t="s">
        <v>209</v>
      </c>
      <c r="G284" s="48" t="s">
        <v>374</v>
      </c>
      <c r="H284" s="43">
        <v>0</v>
      </c>
      <c r="I284" s="79" t="str">
        <f>IF(H284=INT(H284),CONCATENATE(" ",H284,",00"),IF(INT(H284*10)=H284*10,CONCATENATE(" ",H284,"0"),CONCATENATE(" ",H284)))</f>
        <v xml:space="preserve"> 0,00</v>
      </c>
      <c r="J284" s="79" t="str">
        <f>IF(H284&gt;=100000000,MID(RIGHT(I284,12),1,1),"0")</f>
        <v>0</v>
      </c>
      <c r="K284" s="79" t="str">
        <f>IF(H284&gt;=10000000,MID(RIGHT(I284,11),1,1),"0")</f>
        <v>0</v>
      </c>
      <c r="L284" s="79" t="str">
        <f>IF(H284&gt;=1000000,MID(RIGHT(I284,10),1,1),"0")</f>
        <v>0</v>
      </c>
      <c r="M284" s="79" t="str">
        <f>IF(H284&gt;=100000,MID(RIGHT(I284,9),1,1),"0")</f>
        <v>0</v>
      </c>
      <c r="N284" s="79" t="str">
        <f>IF(H284&gt;=10000,MID(RIGHT(I284,8),1,1),"0")</f>
        <v>0</v>
      </c>
      <c r="O284" s="79" t="str">
        <f>IF(H284&gt;=1000,MID(RIGHT(I284,7),1,1),"0")</f>
        <v>0</v>
      </c>
      <c r="P284" s="79" t="str">
        <f>IF(H284&gt;=100,MID(RIGHT(I284,6),1,1),"0")</f>
        <v>0</v>
      </c>
      <c r="Q284" s="79" t="str">
        <f>IF(H284&gt;=10,MID(RIGHT(I284,5),1,1),"0")</f>
        <v>0</v>
      </c>
      <c r="R284" s="79" t="str">
        <f>IF(H284&gt;=0,MID(RIGHT(I284,4),1,1),"0")</f>
        <v>0</v>
      </c>
      <c r="S284" s="79" t="s">
        <v>12</v>
      </c>
      <c r="T284" s="79" t="str">
        <f>IF(INT(H284)&lt;&gt;H284,MID(RIGHT(I284,2),1,1),"0")</f>
        <v>0</v>
      </c>
      <c r="U284" s="79" t="str">
        <f>IF(INT(H284*10)&lt;&gt;H284*10,RIGHT(I284,1),"0")</f>
        <v>0</v>
      </c>
      <c r="V284" s="75"/>
      <c r="W284" s="59" t="str">
        <f>IF(OR(VALUE(J284)=0,VALUE(J284)&gt;5),"",CONCATENATE(IF(VALUE(J284)=1,"",IF(VALUE(J284)=2,"deux ",IF(VALUE(J284)=3,"trois ",IF(VALUE(J284)=4,"quatre ",IF(VALUE(J284)=5,"cinq "))))),"cent"))</f>
        <v/>
      </c>
      <c r="X284" s="59" t="str">
        <f>IF(OR(J284="",VALUE(J284)&lt;6),"",CONCATENATE(IF(VALUE(J284)=6,"six ",IF(VALUE(J284)=7,"sept ",IF(VALUE(J284)=8,"huit ",IF(VALUE(J284)=9,"neuf ")))),"cent"))</f>
        <v/>
      </c>
      <c r="Y284" s="59" t="str">
        <f>CONCATENATE(W284,X284)</f>
        <v/>
      </c>
      <c r="Z284" s="75"/>
      <c r="AA284" s="59" t="str">
        <f>IF(OR(K284="",VALUE(K284)=0,VALUE(K284)&gt;5,AND(VALUE(AE284)&gt;10,VALUE(AE284)&lt;17)),"",IF(OR(VALUE(AE284)=10,AND(VALUE(AE284)&gt;16,VALUE(AE284)&lt;20)),"dix",IF(VALUE(K284)=2,"vingt",IF(VALUE(K284)=3,"trente",IF(VALUE(K284)=4,"quarante",IF(VALUE(K284)=5,"cinquante"))))))</f>
        <v/>
      </c>
      <c r="AB284" s="59" t="str">
        <f>IF(OR(K284="",VALUE(K284)&lt;6),"",IF(AND(VALUE(K284)=7,OR(VALUE(L284)=0,AE284&gt;76)),"soixante dix",IF(OR(VALUE(K284)=6,VALUE(K284)=7),"soixante",IF(AND(VALUE(K284)=9,OR(VALUE(L284)=0,VALUE(AE284)&gt;96)),"quatre vingt dix",IF(OR(VALUE(K284)=8,VALUE(K284)=9),"quatre vingt")))))</f>
        <v/>
      </c>
      <c r="AC284" s="59" t="str">
        <f>CONCATENATE(" ",AA284,AB284,IF(OR(VALUE(L284)&lt;&gt;1,VALUE(K284)=0,VALUE(K284)=1,VALUE(K284)=8,VALUE(K284)=9),""," et"))</f>
        <v xml:space="preserve"> </v>
      </c>
      <c r="AD284" s="75"/>
      <c r="AE284" s="59">
        <f>VALUE(CONCATENATE(K284,L284))</f>
        <v>0</v>
      </c>
      <c r="AF284" s="59" t="str">
        <f>IF(OR(VALUE(L284)=0,AE284="",VALUE(L284)&gt;5,AND(VALUE(AE284)&gt;5,VALUE(AE284)&lt;16),AND(VALUE(AE284)&gt;65,VALUE(AE284)&lt;76),AND(VALUE(AE284)&gt;85,VALUE(AE284)&lt;96)),"",CONCATENATE(IF(VALUE(L284)=1,"un",IF(VALUE(L284)=2,"deux",IF(VALUE(L284)=3,"trois",IF(VALUE(L284)=4,"quatre",IF(VALUE(L284)=5,"cinq")))))," million"))</f>
        <v/>
      </c>
      <c r="AG284" s="59" t="str">
        <f>IF(OR(AE284="",VALUE(L284)&lt;6,AND(VALUE(AE284)&gt;10,VALUE(AE284)&lt;17),AE284=76,AE284=96),"",CONCATENATE(IF(VALUE(L284)=6,"six",IF(VALUE(L284)=7,"sept",IF(VALUE(L284)=8,"huit",IF(VALUE(L284)=9,"neuf",IF(VALUE(AE284)=10,"dix")))))," million"))</f>
        <v/>
      </c>
      <c r="AH284" s="59" t="str">
        <f>IF(OR(AE284="",VALUE(AE284)&lt;11,AND(VALUE(AE284)&gt;15,VALUE(AE284)&lt;71),AND(VALUE(AE284)&gt;75,VALUE(AE284)&lt;91),VALUE(AE284)&gt;95),"",CONCATENATE(IF(OR(VALUE(AE284)=91,VALUE(AE284)=71,VALUE(AE284)=11),"onze",IF(OR(VALUE(AE284)=92,VALUE(AE284)=72,VALUE(AE284)=12),"douze",IF(OR(VALUE(AE284)=93,VALUE(AE284)=73,VALUE(AE284)=13),"treize",IF(OR(AE284=94,AE284=74,AE284=14),"quatorze",IF(OR(AE284=95,AE284=75,AE284=15),"quinze")))))," million"))</f>
        <v/>
      </c>
      <c r="AI284" s="59" t="str">
        <f>IF(OR(AE284=16,AE284=76,AE284=96),"seize million","")</f>
        <v/>
      </c>
      <c r="AJ284" s="59" t="str">
        <f>CONCATENATE(" ",AF284,AG284,AH284,AI284,IF(VALUE(CONCATENATE(J284,K284,L284))=0,"",IF(VALUE(L284)=0,"million","")),IF(AND(VALUE(CONCATENATE(J284,K284,L284))&gt;1,VALUE(CONCATENATE(M284,N284,O284,P284,Q284,R284))=0),"s",""))</f>
        <v xml:space="preserve"> </v>
      </c>
      <c r="AK284" s="75"/>
      <c r="AL284" s="59" t="str">
        <f>IF(OR(VALUE(M284)=0,VALUE(M284)&gt;5),"",CONCATENATE(IF(VALUE(M284)=1,"",IF(VALUE(M284)=2,"deux ",IF(VALUE(M284)=3,"trois ",IF(VALUE(M284)=4,"quatre ",IF(VALUE(M284)=5,"cinq "))))),"cent"))</f>
        <v/>
      </c>
      <c r="AM284" s="59" t="str">
        <f>IF(OR(M284="",VALUE(M284)&lt;6),"",CONCATENATE(IF(VALUE(M284)=6,"six ",IF(VALUE(M284)=7,"sept ",IF(VALUE(M284)=8,"huit ",IF(VALUE(M284)=9,"neuf ")))),"cent"))</f>
        <v/>
      </c>
      <c r="AN284" s="59" t="str">
        <f>CONCATENATE(" ",AL284,AM284)</f>
        <v xml:space="preserve"> </v>
      </c>
      <c r="AO284" s="75"/>
      <c r="AP284" s="59" t="str">
        <f>IF(OR(N284="",VALUE(N284)=0,VALUE(N284)&gt;5,AND(VALUE(AT284)&gt;10,VALUE(AT284)&lt;17)),"",IF(OR(VALUE(AT284)=10,AND(VALUE(AT284)&gt;16,VALUE(AT284)&lt;20)),"dix",IF(VALUE(N284)=2,"vingt",IF(VALUE(N284)=3,"trente",IF(VALUE(N284)=4,"quarante",IF(VALUE(N284)=5,"cinquante"))))))</f>
        <v/>
      </c>
      <c r="AQ284" s="59" t="str">
        <f>IF(OR(N284="",VALUE(N284)&lt;6),"",IF(AND(VALUE(N284)=7,OR(VALUE(O284)=0,AT284&gt;76)),"soixante dix",IF(OR(VALUE(N284)=6,VALUE(N284)=7),"soixante",IF(AND(VALUE(N284)=9,OR(VALUE(O284)=0,VALUE(AT284)&gt;96)),"quatre vingt dix",IF(OR(VALUE(N284)=8,VALUE(N284)=9),"quatre vingt")))))</f>
        <v/>
      </c>
      <c r="AR284" s="59" t="str">
        <f>CONCATENATE(" ",AP284,AQ284,IF(OR(VALUE(O284)&lt;&gt;1,VALUE(N284)=0,VALUE(N284)=1,VALUE(N284)=8,VALUE(N284)=9),""," et"))</f>
        <v xml:space="preserve"> </v>
      </c>
      <c r="AS284" s="75"/>
      <c r="AT284" s="59">
        <f>VALUE(CONCATENATE(N284,O284))</f>
        <v>0</v>
      </c>
      <c r="AU284" s="59" t="str">
        <f>IF(OR(VALUE(O284)=0,AT284="",VALUE(O284)&gt;5,AND(VALUE(AT284)&gt;5,VALUE(AT284)&lt;16),AND(VALUE(AT284)&gt;65,VALUE(AT284)&lt;76),AND(VALUE(AT284)&gt;85,VALUE(AT284)&lt;96)),"",CONCATENATE(IF(VALUE(O284)=1,"un",IF(VALUE(O284)=2,"deux",IF(VALUE(O284)=3,"trois",IF(VALUE(O284)=4,"quatre",IF(VALUE(O284)=5,"cinq")))))," mille"))</f>
        <v/>
      </c>
      <c r="AV284" s="59" t="str">
        <f>IF(OR(AT284="",VALUE(O284)&lt;6,AND(VALUE(AT284)&gt;10,VALUE(AT284)&lt;17),AT284=76,AT284=96),"",CONCATENATE(IF(VALUE(O284)=6,"six",IF(VALUE(O284)=7,"sept",IF(VALUE(O284)=8,"huit",IF(VALUE(O284)=9,"neuf",IF(VALUE(AT284)=10,"dix")))))," mille"))</f>
        <v/>
      </c>
      <c r="AW284" s="59" t="str">
        <f>IF(OR(AT284="",VALUE(AT284)&lt;11,AND(VALUE(AT284)&gt;15,VALUE(AT284)&lt;71),AND(VALUE(AT284)&gt;75,VALUE(AT284)&lt;91),VALUE(AT284)&gt;95),"",CONCATENATE(IF(OR(VALUE(AT284)=91,VALUE(AT284)=71,VALUE(AT284)=11),"onze",IF(OR(VALUE(AT284)=92,VALUE(AT284)=72,VALUE(AT284)=12),"douze",IF(OR(VALUE(AT284)=93,VALUE(AT284)=73,VALUE(AT284)=13),"treize",IF(OR(AT284=94,AT284=74,AT284=14),"quatorze",IF(OR(AT284=95,AT284=75,AT284=15),"quinze")))))," mille"))</f>
        <v/>
      </c>
      <c r="AX284" s="59" t="str">
        <f>IF(OR(AT284=16,AT284=76,AT284=96),"seize mille","")</f>
        <v/>
      </c>
      <c r="AY284" s="59" t="str">
        <f>IF(AND(AU284="un mille",H284&lt;10000)," mille",CONCATENATE(" ",AU284,AV284,AW284,AX284,IF(VALUE(CONCATENATE(M284,N284,O284))=0,"",IF(VALUE(O284)=0," mille","")),IF(AND(VALUE(CONCATENATE(M284,N284,O284))&gt;1,VALUE(CONCATENATE(P284,Q284,R284))=0),"s","")))</f>
        <v xml:space="preserve"> </v>
      </c>
      <c r="AZ284" s="75"/>
      <c r="BA284" s="59" t="str">
        <f>IF(OR(VALUE(P284)=0,VALUE(P284)&gt;5),"",CONCATENATE(IF(VALUE(P284)=1,"",IF(VALUE(P284)=2,"deux ",IF(VALUE(P284)=3,"trois ",IF(VALUE(P284)=4,"quatre ",IF(VALUE(P284)=5,"cinq "))))),"cent"))</f>
        <v/>
      </c>
      <c r="BB284" s="59" t="str">
        <f>IF(OR(P284="",VALUE(P284)&lt;6),"",CONCATENATE(IF(VALUE(P284)=6,"six ",IF(VALUE(P284)=7,"sept ",IF(VALUE(P284)=8,"huit ",IF(VALUE(P284)=9,"neuf ")))),"cent"))</f>
        <v/>
      </c>
      <c r="BC284" s="59" t="str">
        <f>CONCATENATE(" ",BA284,BB284)</f>
        <v xml:space="preserve"> </v>
      </c>
      <c r="BD284" s="75"/>
      <c r="BE284" s="59" t="str">
        <f>IF(OR(Q284="",VALUE(Q284)=0,VALUE(Q284)&gt;5,AND(VALUE(BI284)&gt;10,VALUE(BI284)&lt;17)),"",IF(OR(VALUE(BI284)=10,AND(VALUE(BI284)&gt;16,VALUE(BI284)&lt;20)),"dix",IF(VALUE(Q284)=2,"vingt",IF(VALUE(Q284)=3,"trente",IF(VALUE(Q284)=4,"quarante",IF(VALUE(Q284)=5,"cinquante"))))))</f>
        <v/>
      </c>
      <c r="BF284" s="59" t="str">
        <f>IF(OR(Q284="",VALUE(Q284)&lt;6),"",IF(AND(VALUE(Q284)=7,OR(VALUE(R284)=0,BI284&gt;76)),"soixante dix",IF(OR(VALUE(Q284)=6,VALUE(Q284)=7),"soixante",IF(AND(VALUE(Q284)=9,OR(VALUE(R284)=0,VALUE(BI284)&gt;96)),"quatre vingt dix",IF(OR(VALUE(Q284)=8,VALUE(Q284)=9),"quatre vingt")))))</f>
        <v/>
      </c>
      <c r="BG284" s="59" t="str">
        <f>CONCATENATE(" ",BE284,BF284,IF(OR(VALUE(R284)&lt;&gt;1,VALUE(Q284)=0,VALUE(Q284)=1,VALUE(Q284)=8,VALUE(Q284)=9),""," et"))</f>
        <v xml:space="preserve"> </v>
      </c>
      <c r="BH284" s="75"/>
      <c r="BI284" s="59">
        <f>VALUE(CONCATENATE(Q284,R284))</f>
        <v>0</v>
      </c>
      <c r="BJ284" s="59" t="str">
        <f>IF(OR(VALUE(R284)=0,BI284="",VALUE(R284)&gt;5,AND(VALUE(BI284)&gt;5,VALUE(BI284)&lt;16),AND(VALUE(BI284)&gt;65,VALUE(BI284)&lt;76),AND(VALUE(BI284)&gt;85,VALUE(BI284)&lt;96)),"",CONCATENATE(IF(VALUE(R284)=1,"un",IF(VALUE(R284)=2,"deux",IF(VALUE(R284)=3,"trois",IF(VALUE(R284)=4,"quatre",IF(VALUE(R284)=5,"cinq")))))," euro"))</f>
        <v/>
      </c>
      <c r="BK284" s="59" t="str">
        <f>IF(OR(BI284="",VALUE(R284)&lt;6,AND(VALUE(BI284)&gt;10,VALUE(BI284)&lt;17),BI284=76,BI284=96),"",CONCATENATE(IF(VALUE(R284)=6,"six",IF(VALUE(R284)=7,"sept",IF(VALUE(R284)=8,"huit",IF(VALUE(R284)=9,"neuf",IF(VALUE(BI284)=10,"dix")))))," euro"))</f>
        <v/>
      </c>
      <c r="BL284" s="59" t="str">
        <f>IF(OR(BI284="",VALUE(BI284)&lt;11,AND(VALUE(BI284)&gt;15,VALUE(BI284)&lt;71),AND(VALUE(BI284)&gt;75,VALUE(BI284)&lt;91),VALUE(BI284)&gt;95),"",CONCATENATE(IF(OR(VALUE(BI284)=91,VALUE(BI284)=71,VALUE(BI284)=11),"onze",IF(OR(VALUE(BI284)=92,VALUE(BI284)=72,VALUE(BI284)=12),"douze",IF(OR(VALUE(BI284)=93,VALUE(BI284)=73,VALUE(BI284)=13),"treize",IF(OR(BI284=94,BI284=74,BI284=14),"quatorze",IF(OR(BI284=95,BI284=75,BI284=15),"quinze")))))," euro"))</f>
        <v/>
      </c>
      <c r="BM284" s="59" t="str">
        <f>IF(OR(BI284=16,BI284=76,BI284=96),"seize euro","")</f>
        <v/>
      </c>
      <c r="BN284" s="59" t="str">
        <f>IF(VALUE(CONCATENATE(J284,K284,L284,M284,N284,O284,P284,Q284,R284))=0,"zero euro",CONCATENATE(" ",BJ284,BK284,BL284,BM284,IF(VALUE(CONCATENATE(M284,N284,O284,P284,Q284,R284))=0," d'",""),IF(OR(VALUE(R284)=0,VALUE(CONCATENATE(P284,Q284,R284))=0)," euro",""),IF(VALUE(CONCATENATE(J284,K284,L284,M284,N284,O284,P284,Q284,R284))&gt;1,"s","")))</f>
        <v>zero euro</v>
      </c>
      <c r="BO284" s="75"/>
      <c r="BP284" s="59" t="str">
        <f>IF(VALUE(CONCATENATE(T284,U284))=0,""," virgule")</f>
        <v/>
      </c>
      <c r="BQ284" s="75"/>
      <c r="BR284" s="59" t="str">
        <f>IF(OR(T284="",VALUE(T284)=0,VALUE(T284)&gt;5,AND(VALUE(BV284)&gt;10,VALUE(BV284)&lt;17)),"",IF(OR(VALUE(BV284)=10,AND(VALUE(BV284)&gt;16,VALUE(BV284)&lt;20)),"dix",IF(VALUE(T284)=2,"vingt",IF(VALUE(T284)=3,"trente",IF(VALUE(T284)=4,"quarante",IF(VALUE(T284)=5,"cinquante"))))))</f>
        <v/>
      </c>
      <c r="BS284" s="59" t="str">
        <f>IF(OR(T284="",VALUE(T284)&lt;6),"",IF(AND(VALUE(T284)=7,OR(VALUE(U284)=0,BV284&gt;76)),"soixante dix",IF(OR(VALUE(T284)=6,VALUE(T284)=7),"soixante",IF(AND(VALUE(T284)=9,OR(VALUE(U284)=0,VALUE(BV284)&gt;96)),"quatre vingt dix",IF(OR(VALUE(T284)=8,VALUE(T284)=9),"quatre vingt")))))</f>
        <v/>
      </c>
      <c r="BT284" s="59" t="str">
        <f>CONCATENATE(" ",BR284,BS284,IF(OR(VALUE(U284)&lt;&gt;1,VALUE(T284)=0,VALUE(T284)=1,VALUE(T284)=8,VALUE(T284)=9),""," et"))</f>
        <v xml:space="preserve"> </v>
      </c>
      <c r="BU284" s="75"/>
      <c r="BV284" s="59">
        <f>VALUE(CONCATENATE(T284,U284))</f>
        <v>0</v>
      </c>
      <c r="BW284" s="59" t="str">
        <f t="shared" si="1545"/>
        <v/>
      </c>
      <c r="BX284" s="59" t="str">
        <f t="shared" si="1546"/>
        <v/>
      </c>
      <c r="BY284" s="59" t="str">
        <f t="shared" si="1547"/>
        <v/>
      </c>
      <c r="BZ284" s="59" t="str">
        <f t="shared" si="1548"/>
        <v/>
      </c>
      <c r="CA284" s="59" t="str">
        <f t="shared" si="1549"/>
        <v xml:space="preserve"> </v>
      </c>
      <c r="CB284" s="75"/>
      <c r="CC284" s="19" t="str">
        <f>CONCATENATE(Y284,AC284,AJ284,AN284,AR284,AY284,BC284,BG284,BN284,BP284,BT284,CA284)</f>
        <v xml:space="preserve">       zero euro  </v>
      </c>
      <c r="CD284" s="47" t="e">
        <f>#REF!*H284</f>
        <v>#REF!</v>
      </c>
    </row>
    <row r="285" spans="1:82" s="10" customFormat="1" ht="22.5" x14ac:dyDescent="0.2">
      <c r="A285" s="23" t="s">
        <v>337</v>
      </c>
      <c r="B285" s="80">
        <v>2</v>
      </c>
      <c r="C285" s="80">
        <v>9</v>
      </c>
      <c r="D285" s="80">
        <v>1</v>
      </c>
      <c r="E285" s="49">
        <f>IF(G285="","",MAX(E$9:E284)+1)</f>
        <v>212</v>
      </c>
      <c r="F285" s="76" t="s">
        <v>210</v>
      </c>
      <c r="G285" s="48" t="s">
        <v>374</v>
      </c>
      <c r="H285" s="43">
        <v>0</v>
      </c>
      <c r="I285" s="79" t="str">
        <f>IF(H285=INT(H285),CONCATENATE(" ",H285,",00"),IF(INT(H285*10)=H285*10,CONCATENATE(" ",H285,"0"),CONCATENATE(" ",H285)))</f>
        <v xml:space="preserve"> 0,00</v>
      </c>
      <c r="J285" s="79" t="str">
        <f>IF(H285&gt;=100000000,MID(RIGHT(I285,12),1,1),"0")</f>
        <v>0</v>
      </c>
      <c r="K285" s="79" t="str">
        <f>IF(H285&gt;=10000000,MID(RIGHT(I285,11),1,1),"0")</f>
        <v>0</v>
      </c>
      <c r="L285" s="79" t="str">
        <f>IF(H285&gt;=1000000,MID(RIGHT(I285,10),1,1),"0")</f>
        <v>0</v>
      </c>
      <c r="M285" s="79" t="str">
        <f>IF(H285&gt;=100000,MID(RIGHT(I285,9),1,1),"0")</f>
        <v>0</v>
      </c>
      <c r="N285" s="79" t="str">
        <f>IF(H285&gt;=10000,MID(RIGHT(I285,8),1,1),"0")</f>
        <v>0</v>
      </c>
      <c r="O285" s="79" t="str">
        <f>IF(H285&gt;=1000,MID(RIGHT(I285,7),1,1),"0")</f>
        <v>0</v>
      </c>
      <c r="P285" s="79" t="str">
        <f>IF(H285&gt;=100,MID(RIGHT(I285,6),1,1),"0")</f>
        <v>0</v>
      </c>
      <c r="Q285" s="79" t="str">
        <f>IF(H285&gt;=10,MID(RIGHT(I285,5),1,1),"0")</f>
        <v>0</v>
      </c>
      <c r="R285" s="79" t="str">
        <f>IF(H285&gt;=0,MID(RIGHT(I285,4),1,1),"0")</f>
        <v>0</v>
      </c>
      <c r="S285" s="79" t="s">
        <v>12</v>
      </c>
      <c r="T285" s="79" t="str">
        <f>IF(INT(H285)&lt;&gt;H285,MID(RIGHT(I285,2),1,1),"0")</f>
        <v>0</v>
      </c>
      <c r="U285" s="79" t="str">
        <f>IF(INT(H285*10)&lt;&gt;H285*10,RIGHT(I285,1),"0")</f>
        <v>0</v>
      </c>
      <c r="V285" s="75"/>
      <c r="W285" s="59" t="str">
        <f>IF(OR(VALUE(J285)=0,VALUE(J285)&gt;5),"",CONCATENATE(IF(VALUE(J285)=1,"",IF(VALUE(J285)=2,"deux ",IF(VALUE(J285)=3,"trois ",IF(VALUE(J285)=4,"quatre ",IF(VALUE(J285)=5,"cinq "))))),"cent"))</f>
        <v/>
      </c>
      <c r="X285" s="59" t="str">
        <f>IF(OR(J285="",VALUE(J285)&lt;6),"",CONCATENATE(IF(VALUE(J285)=6,"six ",IF(VALUE(J285)=7,"sept ",IF(VALUE(J285)=8,"huit ",IF(VALUE(J285)=9,"neuf ")))),"cent"))</f>
        <v/>
      </c>
      <c r="Y285" s="59" t="str">
        <f>CONCATENATE(W285,X285)</f>
        <v/>
      </c>
      <c r="Z285" s="75"/>
      <c r="AA285" s="59" t="str">
        <f>IF(OR(K285="",VALUE(K285)=0,VALUE(K285)&gt;5,AND(VALUE(AE285)&gt;10,VALUE(AE285)&lt;17)),"",IF(OR(VALUE(AE285)=10,AND(VALUE(AE285)&gt;16,VALUE(AE285)&lt;20)),"dix",IF(VALUE(K285)=2,"vingt",IF(VALUE(K285)=3,"trente",IF(VALUE(K285)=4,"quarante",IF(VALUE(K285)=5,"cinquante"))))))</f>
        <v/>
      </c>
      <c r="AB285" s="59" t="str">
        <f>IF(OR(K285="",VALUE(K285)&lt;6),"",IF(AND(VALUE(K285)=7,OR(VALUE(L285)=0,AE285&gt;76)),"soixante dix",IF(OR(VALUE(K285)=6,VALUE(K285)=7),"soixante",IF(AND(VALUE(K285)=9,OR(VALUE(L285)=0,VALUE(AE285)&gt;96)),"quatre vingt dix",IF(OR(VALUE(K285)=8,VALUE(K285)=9),"quatre vingt")))))</f>
        <v/>
      </c>
      <c r="AC285" s="59" t="str">
        <f>CONCATENATE(" ",AA285,AB285,IF(OR(VALUE(L285)&lt;&gt;1,VALUE(K285)=0,VALUE(K285)=1,VALUE(K285)=8,VALUE(K285)=9),""," et"))</f>
        <v xml:space="preserve"> </v>
      </c>
      <c r="AD285" s="75"/>
      <c r="AE285" s="59">
        <f>VALUE(CONCATENATE(K285,L285))</f>
        <v>0</v>
      </c>
      <c r="AF285" s="59" t="str">
        <f>IF(OR(VALUE(L285)=0,AE285="",VALUE(L285)&gt;5,AND(VALUE(AE285)&gt;5,VALUE(AE285)&lt;16),AND(VALUE(AE285)&gt;65,VALUE(AE285)&lt;76),AND(VALUE(AE285)&gt;85,VALUE(AE285)&lt;96)),"",CONCATENATE(IF(VALUE(L285)=1,"un",IF(VALUE(L285)=2,"deux",IF(VALUE(L285)=3,"trois",IF(VALUE(L285)=4,"quatre",IF(VALUE(L285)=5,"cinq")))))," million"))</f>
        <v/>
      </c>
      <c r="AG285" s="59" t="str">
        <f>IF(OR(AE285="",VALUE(L285)&lt;6,AND(VALUE(AE285)&gt;10,VALUE(AE285)&lt;17),AE285=76,AE285=96),"",CONCATENATE(IF(VALUE(L285)=6,"six",IF(VALUE(L285)=7,"sept",IF(VALUE(L285)=8,"huit",IF(VALUE(L285)=9,"neuf",IF(VALUE(AE285)=10,"dix")))))," million"))</f>
        <v/>
      </c>
      <c r="AH285" s="59" t="str">
        <f>IF(OR(AE285="",VALUE(AE285)&lt;11,AND(VALUE(AE285)&gt;15,VALUE(AE285)&lt;71),AND(VALUE(AE285)&gt;75,VALUE(AE285)&lt;91),VALUE(AE285)&gt;95),"",CONCATENATE(IF(OR(VALUE(AE285)=91,VALUE(AE285)=71,VALUE(AE285)=11),"onze",IF(OR(VALUE(AE285)=92,VALUE(AE285)=72,VALUE(AE285)=12),"douze",IF(OR(VALUE(AE285)=93,VALUE(AE285)=73,VALUE(AE285)=13),"treize",IF(OR(AE285=94,AE285=74,AE285=14),"quatorze",IF(OR(AE285=95,AE285=75,AE285=15),"quinze")))))," million"))</f>
        <v/>
      </c>
      <c r="AI285" s="59" t="str">
        <f>IF(OR(AE285=16,AE285=76,AE285=96),"seize million","")</f>
        <v/>
      </c>
      <c r="AJ285" s="59" t="str">
        <f>CONCATENATE(" ",AF285,AG285,AH285,AI285,IF(VALUE(CONCATENATE(J285,K285,L285))=0,"",IF(VALUE(L285)=0,"million","")),IF(AND(VALUE(CONCATENATE(J285,K285,L285))&gt;1,VALUE(CONCATENATE(M285,N285,O285,P285,Q285,R285))=0),"s",""))</f>
        <v xml:space="preserve"> </v>
      </c>
      <c r="AK285" s="75"/>
      <c r="AL285" s="59" t="str">
        <f>IF(OR(VALUE(M285)=0,VALUE(M285)&gt;5),"",CONCATENATE(IF(VALUE(M285)=1,"",IF(VALUE(M285)=2,"deux ",IF(VALUE(M285)=3,"trois ",IF(VALUE(M285)=4,"quatre ",IF(VALUE(M285)=5,"cinq "))))),"cent"))</f>
        <v/>
      </c>
      <c r="AM285" s="59" t="str">
        <f>IF(OR(M285="",VALUE(M285)&lt;6),"",CONCATENATE(IF(VALUE(M285)=6,"six ",IF(VALUE(M285)=7,"sept ",IF(VALUE(M285)=8,"huit ",IF(VALUE(M285)=9,"neuf ")))),"cent"))</f>
        <v/>
      </c>
      <c r="AN285" s="59" t="str">
        <f>CONCATENATE(" ",AL285,AM285)</f>
        <v xml:space="preserve"> </v>
      </c>
      <c r="AO285" s="75"/>
      <c r="AP285" s="59" t="str">
        <f>IF(OR(N285="",VALUE(N285)=0,VALUE(N285)&gt;5,AND(VALUE(AT285)&gt;10,VALUE(AT285)&lt;17)),"",IF(OR(VALUE(AT285)=10,AND(VALUE(AT285)&gt;16,VALUE(AT285)&lt;20)),"dix",IF(VALUE(N285)=2,"vingt",IF(VALUE(N285)=3,"trente",IF(VALUE(N285)=4,"quarante",IF(VALUE(N285)=5,"cinquante"))))))</f>
        <v/>
      </c>
      <c r="AQ285" s="59" t="str">
        <f>IF(OR(N285="",VALUE(N285)&lt;6),"",IF(AND(VALUE(N285)=7,OR(VALUE(O285)=0,AT285&gt;76)),"soixante dix",IF(OR(VALUE(N285)=6,VALUE(N285)=7),"soixante",IF(AND(VALUE(N285)=9,OR(VALUE(O285)=0,VALUE(AT285)&gt;96)),"quatre vingt dix",IF(OR(VALUE(N285)=8,VALUE(N285)=9),"quatre vingt")))))</f>
        <v/>
      </c>
      <c r="AR285" s="59" t="str">
        <f>CONCATENATE(" ",AP285,AQ285,IF(OR(VALUE(O285)&lt;&gt;1,VALUE(N285)=0,VALUE(N285)=1,VALUE(N285)=8,VALUE(N285)=9),""," et"))</f>
        <v xml:space="preserve"> </v>
      </c>
      <c r="AS285" s="75"/>
      <c r="AT285" s="59">
        <f>VALUE(CONCATENATE(N285,O285))</f>
        <v>0</v>
      </c>
      <c r="AU285" s="59" t="str">
        <f>IF(OR(VALUE(O285)=0,AT285="",VALUE(O285)&gt;5,AND(VALUE(AT285)&gt;5,VALUE(AT285)&lt;16),AND(VALUE(AT285)&gt;65,VALUE(AT285)&lt;76),AND(VALUE(AT285)&gt;85,VALUE(AT285)&lt;96)),"",CONCATENATE(IF(VALUE(O285)=1,"un",IF(VALUE(O285)=2,"deux",IF(VALUE(O285)=3,"trois",IF(VALUE(O285)=4,"quatre",IF(VALUE(O285)=5,"cinq")))))," mille"))</f>
        <v/>
      </c>
      <c r="AV285" s="59" t="str">
        <f>IF(OR(AT285="",VALUE(O285)&lt;6,AND(VALUE(AT285)&gt;10,VALUE(AT285)&lt;17),AT285=76,AT285=96),"",CONCATENATE(IF(VALUE(O285)=6,"six",IF(VALUE(O285)=7,"sept",IF(VALUE(O285)=8,"huit",IF(VALUE(O285)=9,"neuf",IF(VALUE(AT285)=10,"dix")))))," mille"))</f>
        <v/>
      </c>
      <c r="AW285" s="59" t="str">
        <f>IF(OR(AT285="",VALUE(AT285)&lt;11,AND(VALUE(AT285)&gt;15,VALUE(AT285)&lt;71),AND(VALUE(AT285)&gt;75,VALUE(AT285)&lt;91),VALUE(AT285)&gt;95),"",CONCATENATE(IF(OR(VALUE(AT285)=91,VALUE(AT285)=71,VALUE(AT285)=11),"onze",IF(OR(VALUE(AT285)=92,VALUE(AT285)=72,VALUE(AT285)=12),"douze",IF(OR(VALUE(AT285)=93,VALUE(AT285)=73,VALUE(AT285)=13),"treize",IF(OR(AT285=94,AT285=74,AT285=14),"quatorze",IF(OR(AT285=95,AT285=75,AT285=15),"quinze")))))," mille"))</f>
        <v/>
      </c>
      <c r="AX285" s="59" t="str">
        <f>IF(OR(AT285=16,AT285=76,AT285=96),"seize mille","")</f>
        <v/>
      </c>
      <c r="AY285" s="59" t="str">
        <f>IF(AND(AU285="un mille",H285&lt;10000)," mille",CONCATENATE(" ",AU285,AV285,AW285,AX285,IF(VALUE(CONCATENATE(M285,N285,O285))=0,"",IF(VALUE(O285)=0," mille","")),IF(AND(VALUE(CONCATENATE(M285,N285,O285))&gt;1,VALUE(CONCATENATE(P285,Q285,R285))=0),"s","")))</f>
        <v xml:space="preserve"> </v>
      </c>
      <c r="AZ285" s="75"/>
      <c r="BA285" s="59" t="str">
        <f>IF(OR(VALUE(P285)=0,VALUE(P285)&gt;5),"",CONCATENATE(IF(VALUE(P285)=1,"",IF(VALUE(P285)=2,"deux ",IF(VALUE(P285)=3,"trois ",IF(VALUE(P285)=4,"quatre ",IF(VALUE(P285)=5,"cinq "))))),"cent"))</f>
        <v/>
      </c>
      <c r="BB285" s="59" t="str">
        <f>IF(OR(P285="",VALUE(P285)&lt;6),"",CONCATENATE(IF(VALUE(P285)=6,"six ",IF(VALUE(P285)=7,"sept ",IF(VALUE(P285)=8,"huit ",IF(VALUE(P285)=9,"neuf ")))),"cent"))</f>
        <v/>
      </c>
      <c r="BC285" s="59" t="str">
        <f>CONCATENATE(" ",BA285,BB285)</f>
        <v xml:space="preserve"> </v>
      </c>
      <c r="BD285" s="75"/>
      <c r="BE285" s="59" t="str">
        <f>IF(OR(Q285="",VALUE(Q285)=0,VALUE(Q285)&gt;5,AND(VALUE(BI285)&gt;10,VALUE(BI285)&lt;17)),"",IF(OR(VALUE(BI285)=10,AND(VALUE(BI285)&gt;16,VALUE(BI285)&lt;20)),"dix",IF(VALUE(Q285)=2,"vingt",IF(VALUE(Q285)=3,"trente",IF(VALUE(Q285)=4,"quarante",IF(VALUE(Q285)=5,"cinquante"))))))</f>
        <v/>
      </c>
      <c r="BF285" s="59" t="str">
        <f>IF(OR(Q285="",VALUE(Q285)&lt;6),"",IF(AND(VALUE(Q285)=7,OR(VALUE(R285)=0,BI285&gt;76)),"soixante dix",IF(OR(VALUE(Q285)=6,VALUE(Q285)=7),"soixante",IF(AND(VALUE(Q285)=9,OR(VALUE(R285)=0,VALUE(BI285)&gt;96)),"quatre vingt dix",IF(OR(VALUE(Q285)=8,VALUE(Q285)=9),"quatre vingt")))))</f>
        <v/>
      </c>
      <c r="BG285" s="59" t="str">
        <f>CONCATENATE(" ",BE285,BF285,IF(OR(VALUE(R285)&lt;&gt;1,VALUE(Q285)=0,VALUE(Q285)=1,VALUE(Q285)=8,VALUE(Q285)=9),""," et"))</f>
        <v xml:space="preserve"> </v>
      </c>
      <c r="BH285" s="75"/>
      <c r="BI285" s="59">
        <f>VALUE(CONCATENATE(Q285,R285))</f>
        <v>0</v>
      </c>
      <c r="BJ285" s="59" t="str">
        <f>IF(OR(VALUE(R285)=0,BI285="",VALUE(R285)&gt;5,AND(VALUE(BI285)&gt;5,VALUE(BI285)&lt;16),AND(VALUE(BI285)&gt;65,VALUE(BI285)&lt;76),AND(VALUE(BI285)&gt;85,VALUE(BI285)&lt;96)),"",CONCATENATE(IF(VALUE(R285)=1,"un",IF(VALUE(R285)=2,"deux",IF(VALUE(R285)=3,"trois",IF(VALUE(R285)=4,"quatre",IF(VALUE(R285)=5,"cinq")))))," euro"))</f>
        <v/>
      </c>
      <c r="BK285" s="59" t="str">
        <f>IF(OR(BI285="",VALUE(R285)&lt;6,AND(VALUE(BI285)&gt;10,VALUE(BI285)&lt;17),BI285=76,BI285=96),"",CONCATENATE(IF(VALUE(R285)=6,"six",IF(VALUE(R285)=7,"sept",IF(VALUE(R285)=8,"huit",IF(VALUE(R285)=9,"neuf",IF(VALUE(BI285)=10,"dix")))))," euro"))</f>
        <v/>
      </c>
      <c r="BL285" s="59" t="str">
        <f>IF(OR(BI285="",VALUE(BI285)&lt;11,AND(VALUE(BI285)&gt;15,VALUE(BI285)&lt;71),AND(VALUE(BI285)&gt;75,VALUE(BI285)&lt;91),VALUE(BI285)&gt;95),"",CONCATENATE(IF(OR(VALUE(BI285)=91,VALUE(BI285)=71,VALUE(BI285)=11),"onze",IF(OR(VALUE(BI285)=92,VALUE(BI285)=72,VALUE(BI285)=12),"douze",IF(OR(VALUE(BI285)=93,VALUE(BI285)=73,VALUE(BI285)=13),"treize",IF(OR(BI285=94,BI285=74,BI285=14),"quatorze",IF(OR(BI285=95,BI285=75,BI285=15),"quinze")))))," euro"))</f>
        <v/>
      </c>
      <c r="BM285" s="59" t="str">
        <f>IF(OR(BI285=16,BI285=76,BI285=96),"seize euro","")</f>
        <v/>
      </c>
      <c r="BN285" s="59" t="str">
        <f>IF(VALUE(CONCATENATE(J285,K285,L285,M285,N285,O285,P285,Q285,R285))=0,"zero euro",CONCATENATE(" ",BJ285,BK285,BL285,BM285,IF(VALUE(CONCATENATE(M285,N285,O285,P285,Q285,R285))=0," d'",""),IF(OR(VALUE(R285)=0,VALUE(CONCATENATE(P285,Q285,R285))=0)," euro",""),IF(VALUE(CONCATENATE(J285,K285,L285,M285,N285,O285,P285,Q285,R285))&gt;1,"s","")))</f>
        <v>zero euro</v>
      </c>
      <c r="BO285" s="75"/>
      <c r="BP285" s="59" t="str">
        <f>IF(VALUE(CONCATENATE(T285,U285))=0,""," virgule")</f>
        <v/>
      </c>
      <c r="BQ285" s="75"/>
      <c r="BR285" s="59" t="str">
        <f>IF(OR(T285="",VALUE(T285)=0,VALUE(T285)&gt;5,AND(VALUE(BV285)&gt;10,VALUE(BV285)&lt;17)),"",IF(OR(VALUE(BV285)=10,AND(VALUE(BV285)&gt;16,VALUE(BV285)&lt;20)),"dix",IF(VALUE(T285)=2,"vingt",IF(VALUE(T285)=3,"trente",IF(VALUE(T285)=4,"quarante",IF(VALUE(T285)=5,"cinquante"))))))</f>
        <v/>
      </c>
      <c r="BS285" s="59" t="str">
        <f>IF(OR(T285="",VALUE(T285)&lt;6),"",IF(AND(VALUE(T285)=7,OR(VALUE(U285)=0,BV285&gt;76)),"soixante dix",IF(OR(VALUE(T285)=6,VALUE(T285)=7),"soixante",IF(AND(VALUE(T285)=9,OR(VALUE(U285)=0,VALUE(BV285)&gt;96)),"quatre vingt dix",IF(OR(VALUE(T285)=8,VALUE(T285)=9),"quatre vingt")))))</f>
        <v/>
      </c>
      <c r="BT285" s="59" t="str">
        <f>CONCATENATE(" ",BR285,BS285,IF(OR(VALUE(U285)&lt;&gt;1,VALUE(T285)=0,VALUE(T285)=1,VALUE(T285)=8,VALUE(T285)=9),""," et"))</f>
        <v xml:space="preserve"> </v>
      </c>
      <c r="BU285" s="75"/>
      <c r="BV285" s="59">
        <f>VALUE(CONCATENATE(T285,U285))</f>
        <v>0</v>
      </c>
      <c r="BW285" s="59" t="str">
        <f t="shared" si="1545"/>
        <v/>
      </c>
      <c r="BX285" s="59" t="str">
        <f t="shared" si="1546"/>
        <v/>
      </c>
      <c r="BY285" s="59" t="str">
        <f t="shared" si="1547"/>
        <v/>
      </c>
      <c r="BZ285" s="59" t="str">
        <f t="shared" si="1548"/>
        <v/>
      </c>
      <c r="CA285" s="59" t="str">
        <f t="shared" si="1549"/>
        <v xml:space="preserve"> </v>
      </c>
      <c r="CB285" s="75"/>
      <c r="CC285" s="19" t="str">
        <f>CONCATENATE(Y285,AC285,AJ285,AN285,AR285,AY285,BC285,BG285,BN285,BP285,BT285,CA285)</f>
        <v xml:space="preserve">       zero euro  </v>
      </c>
      <c r="CD285" s="47" t="e">
        <f>#REF!*H285</f>
        <v>#REF!</v>
      </c>
    </row>
    <row r="286" spans="1:82" s="10" customFormat="1" ht="11.25" x14ac:dyDescent="0.2">
      <c r="A286" s="23" t="s">
        <v>337</v>
      </c>
      <c r="B286" s="80">
        <v>2</v>
      </c>
      <c r="C286" s="80">
        <v>9</v>
      </c>
      <c r="D286" s="80">
        <v>1</v>
      </c>
      <c r="E286" s="49">
        <f>IF(G286="","",MAX(E$9:E285)+1)</f>
        <v>213</v>
      </c>
      <c r="F286" s="76" t="s">
        <v>211</v>
      </c>
      <c r="G286" s="48" t="s">
        <v>374</v>
      </c>
      <c r="H286" s="43">
        <v>0</v>
      </c>
      <c r="I286" s="79" t="str">
        <f t="shared" si="1380"/>
        <v xml:space="preserve"> 0,00</v>
      </c>
      <c r="J286" s="79" t="str">
        <f t="shared" si="1493"/>
        <v>0</v>
      </c>
      <c r="K286" s="79" t="str">
        <f t="shared" si="1494"/>
        <v>0</v>
      </c>
      <c r="L286" s="79" t="str">
        <f t="shared" si="1495"/>
        <v>0</v>
      </c>
      <c r="M286" s="79" t="str">
        <f t="shared" si="1496"/>
        <v>0</v>
      </c>
      <c r="N286" s="79" t="str">
        <f t="shared" si="1497"/>
        <v>0</v>
      </c>
      <c r="O286" s="79" t="str">
        <f t="shared" si="1498"/>
        <v>0</v>
      </c>
      <c r="P286" s="79" t="str">
        <f t="shared" si="1499"/>
        <v>0</v>
      </c>
      <c r="Q286" s="79" t="str">
        <f t="shared" si="1500"/>
        <v>0</v>
      </c>
      <c r="R286" s="79" t="str">
        <f t="shared" si="1501"/>
        <v>0</v>
      </c>
      <c r="S286" s="79" t="s">
        <v>12</v>
      </c>
      <c r="T286" s="79" t="str">
        <f t="shared" si="1502"/>
        <v>0</v>
      </c>
      <c r="U286" s="79" t="str">
        <f t="shared" si="1503"/>
        <v>0</v>
      </c>
      <c r="V286" s="75"/>
      <c r="W286" s="59" t="str">
        <f t="shared" si="1504"/>
        <v/>
      </c>
      <c r="X286" s="59" t="str">
        <f t="shared" si="1505"/>
        <v/>
      </c>
      <c r="Y286" s="59" t="str">
        <f t="shared" si="1506"/>
        <v/>
      </c>
      <c r="Z286" s="75"/>
      <c r="AA286" s="59" t="str">
        <f t="shared" si="1507"/>
        <v/>
      </c>
      <c r="AB286" s="59" t="str">
        <f t="shared" si="1508"/>
        <v/>
      </c>
      <c r="AC286" s="59" t="str">
        <f t="shared" si="1509"/>
        <v xml:space="preserve"> </v>
      </c>
      <c r="AD286" s="75"/>
      <c r="AE286" s="59">
        <f t="shared" si="1510"/>
        <v>0</v>
      </c>
      <c r="AF286" s="59" t="str">
        <f t="shared" si="1511"/>
        <v/>
      </c>
      <c r="AG286" s="59" t="str">
        <f t="shared" si="1512"/>
        <v/>
      </c>
      <c r="AH286" s="59" t="str">
        <f t="shared" si="1513"/>
        <v/>
      </c>
      <c r="AI286" s="59" t="str">
        <f t="shared" si="1514"/>
        <v/>
      </c>
      <c r="AJ286" s="59" t="str">
        <f t="shared" si="1515"/>
        <v xml:space="preserve"> </v>
      </c>
      <c r="AK286" s="75"/>
      <c r="AL286" s="59" t="str">
        <f t="shared" si="1516"/>
        <v/>
      </c>
      <c r="AM286" s="59" t="str">
        <f t="shared" si="1517"/>
        <v/>
      </c>
      <c r="AN286" s="59" t="str">
        <f t="shared" si="1518"/>
        <v xml:space="preserve"> </v>
      </c>
      <c r="AO286" s="75"/>
      <c r="AP286" s="59" t="str">
        <f t="shared" si="1519"/>
        <v/>
      </c>
      <c r="AQ286" s="59" t="str">
        <f t="shared" si="1520"/>
        <v/>
      </c>
      <c r="AR286" s="59" t="str">
        <f t="shared" si="1521"/>
        <v xml:space="preserve"> </v>
      </c>
      <c r="AS286" s="75"/>
      <c r="AT286" s="59">
        <f t="shared" si="1522"/>
        <v>0</v>
      </c>
      <c r="AU286" s="59" t="str">
        <f t="shared" si="1523"/>
        <v/>
      </c>
      <c r="AV286" s="59" t="str">
        <f t="shared" si="1524"/>
        <v/>
      </c>
      <c r="AW286" s="59" t="str">
        <f t="shared" si="1525"/>
        <v/>
      </c>
      <c r="AX286" s="59" t="str">
        <f t="shared" si="1526"/>
        <v/>
      </c>
      <c r="AY286" s="59" t="str">
        <f t="shared" si="1527"/>
        <v xml:space="preserve"> </v>
      </c>
      <c r="AZ286" s="75"/>
      <c r="BA286" s="59" t="str">
        <f t="shared" si="1528"/>
        <v/>
      </c>
      <c r="BB286" s="59" t="str">
        <f t="shared" si="1529"/>
        <v/>
      </c>
      <c r="BC286" s="59" t="str">
        <f t="shared" si="1530"/>
        <v xml:space="preserve"> </v>
      </c>
      <c r="BD286" s="75"/>
      <c r="BE286" s="59" t="str">
        <f t="shared" si="1531"/>
        <v/>
      </c>
      <c r="BF286" s="59" t="str">
        <f t="shared" si="1532"/>
        <v/>
      </c>
      <c r="BG286" s="59" t="str">
        <f t="shared" si="1533"/>
        <v xml:space="preserve"> </v>
      </c>
      <c r="BH286" s="75"/>
      <c r="BI286" s="59">
        <f t="shared" si="1534"/>
        <v>0</v>
      </c>
      <c r="BJ286" s="59" t="str">
        <f t="shared" si="1535"/>
        <v/>
      </c>
      <c r="BK286" s="59" t="str">
        <f t="shared" si="1536"/>
        <v/>
      </c>
      <c r="BL286" s="59" t="str">
        <f t="shared" si="1537"/>
        <v/>
      </c>
      <c r="BM286" s="59" t="str">
        <f t="shared" si="1538"/>
        <v/>
      </c>
      <c r="BN286" s="59" t="str">
        <f t="shared" si="1539"/>
        <v>zero euro</v>
      </c>
      <c r="BO286" s="75"/>
      <c r="BP286" s="59" t="str">
        <f t="shared" si="1540"/>
        <v/>
      </c>
      <c r="BQ286" s="75"/>
      <c r="BR286" s="59" t="str">
        <f t="shared" si="1541"/>
        <v/>
      </c>
      <c r="BS286" s="59" t="str">
        <f t="shared" si="1542"/>
        <v/>
      </c>
      <c r="BT286" s="59" t="str">
        <f t="shared" si="1543"/>
        <v xml:space="preserve"> </v>
      </c>
      <c r="BU286" s="75"/>
      <c r="BV286" s="59">
        <f t="shared" si="1544"/>
        <v>0</v>
      </c>
      <c r="BW286" s="59" t="str">
        <f t="shared" si="1545"/>
        <v/>
      </c>
      <c r="BX286" s="59" t="str">
        <f t="shared" si="1546"/>
        <v/>
      </c>
      <c r="BY286" s="59" t="str">
        <f t="shared" si="1547"/>
        <v/>
      </c>
      <c r="BZ286" s="59" t="str">
        <f t="shared" si="1548"/>
        <v/>
      </c>
      <c r="CA286" s="59" t="str">
        <f t="shared" si="1549"/>
        <v xml:space="preserve"> </v>
      </c>
      <c r="CB286" s="75"/>
      <c r="CC286" s="19" t="str">
        <f t="shared" si="1551"/>
        <v xml:space="preserve">       zero euro  </v>
      </c>
      <c r="CD286" s="47" t="e">
        <f>#REF!*H286</f>
        <v>#REF!</v>
      </c>
    </row>
    <row r="287" spans="1:82" s="10" customFormat="1" ht="15" customHeight="1" x14ac:dyDescent="0.2">
      <c r="A287" s="23" t="s">
        <v>337</v>
      </c>
      <c r="B287" s="56">
        <v>2</v>
      </c>
      <c r="C287" s="56">
        <v>9</v>
      </c>
      <c r="D287" s="56">
        <f>$D$279+1</f>
        <v>2</v>
      </c>
      <c r="E287" s="57" t="str">
        <f>IF(G287="","",MAX(E$9:E286)+1)</f>
        <v/>
      </c>
      <c r="F287" s="78" t="s">
        <v>212</v>
      </c>
      <c r="G287" s="59"/>
      <c r="H287" s="38"/>
      <c r="I287" s="79"/>
      <c r="J287" s="79"/>
      <c r="K287" s="79"/>
      <c r="L287" s="79"/>
      <c r="M287" s="79"/>
      <c r="N287" s="79"/>
      <c r="O287" s="79"/>
      <c r="P287" s="79"/>
      <c r="Q287" s="79"/>
      <c r="R287" s="79"/>
      <c r="S287" s="79"/>
      <c r="T287" s="79"/>
      <c r="U287" s="79"/>
      <c r="V287" s="59"/>
      <c r="W287" s="59"/>
      <c r="X287" s="59"/>
      <c r="Y287" s="59"/>
      <c r="Z287" s="59"/>
      <c r="AA287" s="59"/>
      <c r="AB287" s="59"/>
      <c r="AC287" s="59"/>
      <c r="AD287" s="59"/>
      <c r="AE287" s="59"/>
      <c r="AF287" s="59"/>
      <c r="AG287" s="59"/>
      <c r="AH287" s="59"/>
      <c r="AI287" s="59"/>
      <c r="AJ287" s="59"/>
      <c r="AK287" s="59"/>
      <c r="AL287" s="59"/>
      <c r="AM287" s="59"/>
      <c r="AN287" s="59"/>
      <c r="AO287" s="59"/>
      <c r="AP287" s="59"/>
      <c r="AQ287" s="59"/>
      <c r="AR287" s="59"/>
      <c r="AS287" s="59"/>
      <c r="AT287" s="59"/>
      <c r="AU287" s="59"/>
      <c r="AV287" s="59"/>
      <c r="AW287" s="59"/>
      <c r="AX287" s="59"/>
      <c r="AY287" s="59"/>
      <c r="AZ287" s="59"/>
      <c r="BA287" s="59"/>
      <c r="BB287" s="59"/>
      <c r="BC287" s="59"/>
      <c r="BD287" s="59"/>
      <c r="BE287" s="59"/>
      <c r="BF287" s="59"/>
      <c r="BG287" s="59"/>
      <c r="BH287" s="59"/>
      <c r="BI287" s="59"/>
      <c r="BJ287" s="59"/>
      <c r="BK287" s="59"/>
      <c r="BL287" s="59"/>
      <c r="BM287" s="59"/>
      <c r="BN287" s="59"/>
      <c r="BO287" s="59"/>
      <c r="BP287" s="59"/>
      <c r="BQ287" s="59"/>
      <c r="BR287" s="59"/>
      <c r="BS287" s="59"/>
      <c r="BT287" s="59"/>
      <c r="BU287" s="59"/>
      <c r="BV287" s="59"/>
      <c r="BW287" s="59"/>
      <c r="BX287" s="59"/>
      <c r="BY287" s="59"/>
      <c r="BZ287" s="59"/>
      <c r="CA287" s="59"/>
      <c r="CB287" s="59"/>
      <c r="CC287" s="59"/>
      <c r="CD287" s="59"/>
    </row>
    <row r="288" spans="1:82" s="10" customFormat="1" ht="22.5" x14ac:dyDescent="0.2">
      <c r="A288" s="23" t="s">
        <v>337</v>
      </c>
      <c r="B288" s="80">
        <v>2</v>
      </c>
      <c r="C288" s="80">
        <v>9</v>
      </c>
      <c r="D288" s="80">
        <v>2</v>
      </c>
      <c r="E288" s="49">
        <f>IF(G288="","",MAX(E$9:E287)+1)</f>
        <v>214</v>
      </c>
      <c r="F288" s="76" t="s">
        <v>213</v>
      </c>
      <c r="G288" s="48" t="s">
        <v>374</v>
      </c>
      <c r="H288" s="43">
        <v>0</v>
      </c>
      <c r="I288" s="79" t="str">
        <f t="shared" si="1380"/>
        <v xml:space="preserve"> 0,00</v>
      </c>
      <c r="J288" s="79" t="str">
        <f t="shared" si="1493"/>
        <v>0</v>
      </c>
      <c r="K288" s="79" t="str">
        <f t="shared" si="1494"/>
        <v>0</v>
      </c>
      <c r="L288" s="79" t="str">
        <f t="shared" si="1495"/>
        <v>0</v>
      </c>
      <c r="M288" s="79" t="str">
        <f t="shared" si="1496"/>
        <v>0</v>
      </c>
      <c r="N288" s="79" t="str">
        <f t="shared" si="1497"/>
        <v>0</v>
      </c>
      <c r="O288" s="79" t="str">
        <f t="shared" si="1498"/>
        <v>0</v>
      </c>
      <c r="P288" s="79" t="str">
        <f t="shared" si="1499"/>
        <v>0</v>
      </c>
      <c r="Q288" s="79" t="str">
        <f t="shared" si="1500"/>
        <v>0</v>
      </c>
      <c r="R288" s="79" t="str">
        <f t="shared" si="1501"/>
        <v>0</v>
      </c>
      <c r="S288" s="79" t="s">
        <v>12</v>
      </c>
      <c r="T288" s="79" t="str">
        <f t="shared" si="1502"/>
        <v>0</v>
      </c>
      <c r="U288" s="79" t="str">
        <f t="shared" si="1503"/>
        <v>0</v>
      </c>
      <c r="V288" s="75"/>
      <c r="W288" s="59" t="str">
        <f t="shared" si="1504"/>
        <v/>
      </c>
      <c r="X288" s="59" t="str">
        <f t="shared" si="1505"/>
        <v/>
      </c>
      <c r="Y288" s="59" t="str">
        <f t="shared" si="1506"/>
        <v/>
      </c>
      <c r="Z288" s="75"/>
      <c r="AA288" s="59" t="str">
        <f t="shared" si="1507"/>
        <v/>
      </c>
      <c r="AB288" s="59" t="str">
        <f t="shared" si="1508"/>
        <v/>
      </c>
      <c r="AC288" s="59" t="str">
        <f t="shared" si="1509"/>
        <v xml:space="preserve"> </v>
      </c>
      <c r="AD288" s="75"/>
      <c r="AE288" s="59">
        <f t="shared" si="1510"/>
        <v>0</v>
      </c>
      <c r="AF288" s="59" t="str">
        <f t="shared" si="1511"/>
        <v/>
      </c>
      <c r="AG288" s="59" t="str">
        <f t="shared" si="1512"/>
        <v/>
      </c>
      <c r="AH288" s="59" t="str">
        <f t="shared" si="1513"/>
        <v/>
      </c>
      <c r="AI288" s="59" t="str">
        <f t="shared" si="1514"/>
        <v/>
      </c>
      <c r="AJ288" s="59" t="str">
        <f t="shared" si="1515"/>
        <v xml:space="preserve"> </v>
      </c>
      <c r="AK288" s="75"/>
      <c r="AL288" s="59" t="str">
        <f t="shared" si="1516"/>
        <v/>
      </c>
      <c r="AM288" s="59" t="str">
        <f t="shared" si="1517"/>
        <v/>
      </c>
      <c r="AN288" s="59" t="str">
        <f t="shared" si="1518"/>
        <v xml:space="preserve"> </v>
      </c>
      <c r="AO288" s="75"/>
      <c r="AP288" s="59" t="str">
        <f t="shared" si="1519"/>
        <v/>
      </c>
      <c r="AQ288" s="59" t="str">
        <f t="shared" si="1520"/>
        <v/>
      </c>
      <c r="AR288" s="59" t="str">
        <f t="shared" si="1521"/>
        <v xml:space="preserve"> </v>
      </c>
      <c r="AS288" s="75"/>
      <c r="AT288" s="59">
        <f t="shared" si="1522"/>
        <v>0</v>
      </c>
      <c r="AU288" s="59" t="str">
        <f t="shared" si="1523"/>
        <v/>
      </c>
      <c r="AV288" s="59" t="str">
        <f t="shared" si="1524"/>
        <v/>
      </c>
      <c r="AW288" s="59" t="str">
        <f t="shared" si="1525"/>
        <v/>
      </c>
      <c r="AX288" s="59" t="str">
        <f t="shared" si="1526"/>
        <v/>
      </c>
      <c r="AY288" s="59" t="str">
        <f t="shared" si="1527"/>
        <v xml:space="preserve"> </v>
      </c>
      <c r="AZ288" s="75"/>
      <c r="BA288" s="59" t="str">
        <f t="shared" si="1528"/>
        <v/>
      </c>
      <c r="BB288" s="59" t="str">
        <f t="shared" si="1529"/>
        <v/>
      </c>
      <c r="BC288" s="59" t="str">
        <f t="shared" si="1530"/>
        <v xml:space="preserve"> </v>
      </c>
      <c r="BD288" s="75"/>
      <c r="BE288" s="59" t="str">
        <f t="shared" si="1531"/>
        <v/>
      </c>
      <c r="BF288" s="59" t="str">
        <f t="shared" si="1532"/>
        <v/>
      </c>
      <c r="BG288" s="59" t="str">
        <f t="shared" si="1533"/>
        <v xml:space="preserve"> </v>
      </c>
      <c r="BH288" s="75"/>
      <c r="BI288" s="59">
        <f t="shared" si="1534"/>
        <v>0</v>
      </c>
      <c r="BJ288" s="59" t="str">
        <f t="shared" si="1535"/>
        <v/>
      </c>
      <c r="BK288" s="59" t="str">
        <f t="shared" si="1536"/>
        <v/>
      </c>
      <c r="BL288" s="59" t="str">
        <f t="shared" si="1537"/>
        <v/>
      </c>
      <c r="BM288" s="59" t="str">
        <f t="shared" si="1538"/>
        <v/>
      </c>
      <c r="BN288" s="59" t="str">
        <f t="shared" si="1539"/>
        <v>zero euro</v>
      </c>
      <c r="BO288" s="75"/>
      <c r="BP288" s="59" t="str">
        <f t="shared" si="1540"/>
        <v/>
      </c>
      <c r="BQ288" s="75"/>
      <c r="BR288" s="59" t="str">
        <f t="shared" si="1541"/>
        <v/>
      </c>
      <c r="BS288" s="59" t="str">
        <f t="shared" si="1542"/>
        <v/>
      </c>
      <c r="BT288" s="59" t="str">
        <f t="shared" si="1543"/>
        <v xml:space="preserve"> </v>
      </c>
      <c r="BU288" s="75"/>
      <c r="BV288" s="59">
        <f t="shared" si="1544"/>
        <v>0</v>
      </c>
      <c r="BW288" s="59" t="str">
        <f t="shared" ref="BW288:BW293" si="1552">IF(OR(VALUE(U288)=0,BV288="",VALUE(U288)&gt;5,AND(VALUE(BV288)&gt;5,VALUE(BV288)&lt;16),AND(VALUE(BV288)&gt;65,VALUE(BV288)&lt;76),AND(VALUE(BV288)&gt;85,VALUE(BV288)&lt;96)),"",CONCATENATE(IF(VALUE(U288)=1,"un",IF(VALUE(U288)=2,"deux",IF(VALUE(U288)=3,"trois",IF(VALUE(U288)=4,"quatre",IF(VALUE(U288)=5,"cinq")))))," centime"))</f>
        <v/>
      </c>
      <c r="BX288" s="59" t="str">
        <f t="shared" ref="BX288:BX293" si="1553">IF(OR(BV288="",VALUE(U288)&lt;6,AND(VALUE(BV288)&gt;10,VALUE(BV288)&lt;17),BV288=76,BV288=96),"",CONCATENATE(IF(VALUE(U288)=6,"six",IF(VALUE(U288)=7,"sept",IF(VALUE(U288)=8,"huit",IF(VALUE(U288)=9,"neuf",IF(VALUE(BV288)=10,"dix")))))," centime"))</f>
        <v/>
      </c>
      <c r="BY288" s="59" t="str">
        <f t="shared" ref="BY288:BY293" si="1554">IF(OR(BV288="",VALUE(BV288)&lt;11,AND(VALUE(BV288)&gt;15,VALUE(BV288)&lt;71),AND(VALUE(BV288)&gt;75,VALUE(BV288)&lt;91),VALUE(BV288)&gt;95),"",CONCATENATE(IF(OR(VALUE(BV288)=91,VALUE(BV288)=71,VALUE(BV288)=11),"onze",IF(OR(VALUE(BV288)=92,VALUE(BV288)=72,VALUE(BV288)=12),"douze",IF(OR(VALUE(BV288)=93,VALUE(BV288)=73,VALUE(BV288)=13),"treize",IF(OR(BV288=94,BV288=74,BV288=14),"quatorze",IF(OR(BV288=95,BV288=75,BV288=15),"quinze")))))," centime"))</f>
        <v/>
      </c>
      <c r="BZ288" s="59" t="str">
        <f t="shared" ref="BZ288:BZ293" si="1555">IF(OR(BV288=16,BV288=76,BV288=96),"seize centime","")</f>
        <v/>
      </c>
      <c r="CA288" s="59" t="str">
        <f t="shared" ref="CA288:CA293" si="1556">CONCATENATE(" ",BW288,BX288,BY288,BZ288,IF(AND(VALUE(RIGHT(I288,2))&lt;&gt;0,VALUE(RIGHT(I288,1))=0),"centime",""),IF(VALUE(CONCATENATE(T288,U288))&gt;1,"s",""))</f>
        <v xml:space="preserve"> </v>
      </c>
      <c r="CB288" s="75"/>
      <c r="CC288" s="19" t="str">
        <f t="shared" si="1551"/>
        <v xml:space="preserve">       zero euro  </v>
      </c>
      <c r="CD288" s="47" t="e">
        <f>#REF!*H288</f>
        <v>#REF!</v>
      </c>
    </row>
    <row r="289" spans="1:82" s="10" customFormat="1" ht="33.75" x14ac:dyDescent="0.2">
      <c r="A289" s="23" t="s">
        <v>337</v>
      </c>
      <c r="B289" s="80">
        <v>2</v>
      </c>
      <c r="C289" s="80">
        <v>9</v>
      </c>
      <c r="D289" s="80">
        <v>2</v>
      </c>
      <c r="E289" s="49">
        <f>IF(G289="","",MAX(E$9:E288)+1)</f>
        <v>215</v>
      </c>
      <c r="F289" s="76" t="s">
        <v>214</v>
      </c>
      <c r="G289" s="75" t="s">
        <v>42</v>
      </c>
      <c r="H289" s="43">
        <v>0</v>
      </c>
      <c r="I289" s="79" t="str">
        <f t="shared" si="1380"/>
        <v xml:space="preserve"> 0,00</v>
      </c>
      <c r="J289" s="79" t="str">
        <f t="shared" si="1493"/>
        <v>0</v>
      </c>
      <c r="K289" s="79" t="str">
        <f t="shared" si="1494"/>
        <v>0</v>
      </c>
      <c r="L289" s="79" t="str">
        <f t="shared" si="1495"/>
        <v>0</v>
      </c>
      <c r="M289" s="79" t="str">
        <f t="shared" si="1496"/>
        <v>0</v>
      </c>
      <c r="N289" s="79" t="str">
        <f t="shared" si="1497"/>
        <v>0</v>
      </c>
      <c r="O289" s="79" t="str">
        <f t="shared" si="1498"/>
        <v>0</v>
      </c>
      <c r="P289" s="79" t="str">
        <f t="shared" si="1499"/>
        <v>0</v>
      </c>
      <c r="Q289" s="79" t="str">
        <f t="shared" si="1500"/>
        <v>0</v>
      </c>
      <c r="R289" s="79" t="str">
        <f t="shared" si="1501"/>
        <v>0</v>
      </c>
      <c r="S289" s="79" t="s">
        <v>12</v>
      </c>
      <c r="T289" s="79" t="str">
        <f t="shared" si="1502"/>
        <v>0</v>
      </c>
      <c r="U289" s="79" t="str">
        <f t="shared" si="1503"/>
        <v>0</v>
      </c>
      <c r="V289" s="75"/>
      <c r="W289" s="59" t="str">
        <f t="shared" si="1504"/>
        <v/>
      </c>
      <c r="X289" s="59" t="str">
        <f t="shared" si="1505"/>
        <v/>
      </c>
      <c r="Y289" s="59" t="str">
        <f t="shared" si="1506"/>
        <v/>
      </c>
      <c r="Z289" s="75"/>
      <c r="AA289" s="59" t="str">
        <f t="shared" si="1507"/>
        <v/>
      </c>
      <c r="AB289" s="59" t="str">
        <f t="shared" si="1508"/>
        <v/>
      </c>
      <c r="AC289" s="59" t="str">
        <f t="shared" si="1509"/>
        <v xml:space="preserve"> </v>
      </c>
      <c r="AD289" s="75"/>
      <c r="AE289" s="59">
        <f t="shared" si="1510"/>
        <v>0</v>
      </c>
      <c r="AF289" s="59" t="str">
        <f t="shared" si="1511"/>
        <v/>
      </c>
      <c r="AG289" s="59" t="str">
        <f t="shared" si="1512"/>
        <v/>
      </c>
      <c r="AH289" s="59" t="str">
        <f t="shared" si="1513"/>
        <v/>
      </c>
      <c r="AI289" s="59" t="str">
        <f t="shared" si="1514"/>
        <v/>
      </c>
      <c r="AJ289" s="59" t="str">
        <f t="shared" si="1515"/>
        <v xml:space="preserve"> </v>
      </c>
      <c r="AK289" s="75"/>
      <c r="AL289" s="59" t="str">
        <f t="shared" si="1516"/>
        <v/>
      </c>
      <c r="AM289" s="59" t="str">
        <f t="shared" si="1517"/>
        <v/>
      </c>
      <c r="AN289" s="59" t="str">
        <f t="shared" si="1518"/>
        <v xml:space="preserve"> </v>
      </c>
      <c r="AO289" s="75"/>
      <c r="AP289" s="59" t="str">
        <f t="shared" si="1519"/>
        <v/>
      </c>
      <c r="AQ289" s="59" t="str">
        <f t="shared" si="1520"/>
        <v/>
      </c>
      <c r="AR289" s="59" t="str">
        <f t="shared" si="1521"/>
        <v xml:space="preserve"> </v>
      </c>
      <c r="AS289" s="75"/>
      <c r="AT289" s="59">
        <f t="shared" si="1522"/>
        <v>0</v>
      </c>
      <c r="AU289" s="59" t="str">
        <f t="shared" si="1523"/>
        <v/>
      </c>
      <c r="AV289" s="59" t="str">
        <f t="shared" si="1524"/>
        <v/>
      </c>
      <c r="AW289" s="59" t="str">
        <f t="shared" si="1525"/>
        <v/>
      </c>
      <c r="AX289" s="59" t="str">
        <f t="shared" si="1526"/>
        <v/>
      </c>
      <c r="AY289" s="59" t="str">
        <f t="shared" si="1527"/>
        <v xml:space="preserve"> </v>
      </c>
      <c r="AZ289" s="75"/>
      <c r="BA289" s="59" t="str">
        <f t="shared" si="1528"/>
        <v/>
      </c>
      <c r="BB289" s="59" t="str">
        <f t="shared" si="1529"/>
        <v/>
      </c>
      <c r="BC289" s="59" t="str">
        <f t="shared" si="1530"/>
        <v xml:space="preserve"> </v>
      </c>
      <c r="BD289" s="75"/>
      <c r="BE289" s="59" t="str">
        <f t="shared" si="1531"/>
        <v/>
      </c>
      <c r="BF289" s="59" t="str">
        <f t="shared" si="1532"/>
        <v/>
      </c>
      <c r="BG289" s="59" t="str">
        <f t="shared" si="1533"/>
        <v xml:space="preserve"> </v>
      </c>
      <c r="BH289" s="75"/>
      <c r="BI289" s="59">
        <f t="shared" si="1534"/>
        <v>0</v>
      </c>
      <c r="BJ289" s="59" t="str">
        <f t="shared" si="1535"/>
        <v/>
      </c>
      <c r="BK289" s="59" t="str">
        <f t="shared" si="1536"/>
        <v/>
      </c>
      <c r="BL289" s="59" t="str">
        <f t="shared" si="1537"/>
        <v/>
      </c>
      <c r="BM289" s="59" t="str">
        <f t="shared" si="1538"/>
        <v/>
      </c>
      <c r="BN289" s="59" t="str">
        <f t="shared" si="1539"/>
        <v>zero euro</v>
      </c>
      <c r="BO289" s="75"/>
      <c r="BP289" s="59" t="str">
        <f t="shared" si="1540"/>
        <v/>
      </c>
      <c r="BQ289" s="75"/>
      <c r="BR289" s="59" t="str">
        <f t="shared" si="1541"/>
        <v/>
      </c>
      <c r="BS289" s="59" t="str">
        <f t="shared" si="1542"/>
        <v/>
      </c>
      <c r="BT289" s="59" t="str">
        <f t="shared" si="1543"/>
        <v xml:space="preserve"> </v>
      </c>
      <c r="BU289" s="75"/>
      <c r="BV289" s="59">
        <f t="shared" si="1544"/>
        <v>0</v>
      </c>
      <c r="BW289" s="59" t="str">
        <f t="shared" si="1552"/>
        <v/>
      </c>
      <c r="BX289" s="59" t="str">
        <f t="shared" si="1553"/>
        <v/>
      </c>
      <c r="BY289" s="59" t="str">
        <f t="shared" si="1554"/>
        <v/>
      </c>
      <c r="BZ289" s="59" t="str">
        <f t="shared" si="1555"/>
        <v/>
      </c>
      <c r="CA289" s="59" t="str">
        <f t="shared" si="1556"/>
        <v xml:space="preserve"> </v>
      </c>
      <c r="CB289" s="75"/>
      <c r="CC289" s="19" t="str">
        <f t="shared" si="1551"/>
        <v xml:space="preserve">       zero euro  </v>
      </c>
      <c r="CD289" s="47" t="e">
        <f>#REF!*H289</f>
        <v>#REF!</v>
      </c>
    </row>
    <row r="290" spans="1:82" s="10" customFormat="1" ht="33.75" x14ac:dyDescent="0.2">
      <c r="A290" s="23" t="s">
        <v>337</v>
      </c>
      <c r="B290" s="80">
        <v>2</v>
      </c>
      <c r="C290" s="80">
        <v>9</v>
      </c>
      <c r="D290" s="80">
        <v>2</v>
      </c>
      <c r="E290" s="49">
        <f>IF(G290="","",MAX(E$9:E289)+1)</f>
        <v>216</v>
      </c>
      <c r="F290" s="76" t="s">
        <v>215</v>
      </c>
      <c r="G290" s="48" t="s">
        <v>374</v>
      </c>
      <c r="H290" s="43">
        <v>0</v>
      </c>
      <c r="I290" s="79" t="str">
        <f>IF(H290=INT(H290),CONCATENATE(" ",H290,",00"),IF(INT(H290*10)=H290*10,CONCATENATE(" ",H290,"0"),CONCATENATE(" ",H290)))</f>
        <v xml:space="preserve"> 0,00</v>
      </c>
      <c r="J290" s="79" t="str">
        <f>IF(H290&gt;=100000000,MID(RIGHT(I290,12),1,1),"0")</f>
        <v>0</v>
      </c>
      <c r="K290" s="79" t="str">
        <f>IF(H290&gt;=10000000,MID(RIGHT(I290,11),1,1),"0")</f>
        <v>0</v>
      </c>
      <c r="L290" s="79" t="str">
        <f>IF(H290&gt;=1000000,MID(RIGHT(I290,10),1,1),"0")</f>
        <v>0</v>
      </c>
      <c r="M290" s="79" t="str">
        <f>IF(H290&gt;=100000,MID(RIGHT(I290,9),1,1),"0")</f>
        <v>0</v>
      </c>
      <c r="N290" s="79" t="str">
        <f>IF(H290&gt;=10000,MID(RIGHT(I290,8),1,1),"0")</f>
        <v>0</v>
      </c>
      <c r="O290" s="79" t="str">
        <f>IF(H290&gt;=1000,MID(RIGHT(I290,7),1,1),"0")</f>
        <v>0</v>
      </c>
      <c r="P290" s="79" t="str">
        <f>IF(H290&gt;=100,MID(RIGHT(I290,6),1,1),"0")</f>
        <v>0</v>
      </c>
      <c r="Q290" s="79" t="str">
        <f>IF(H290&gt;=10,MID(RIGHT(I290,5),1,1),"0")</f>
        <v>0</v>
      </c>
      <c r="R290" s="79" t="str">
        <f>IF(H290&gt;=0,MID(RIGHT(I290,4),1,1),"0")</f>
        <v>0</v>
      </c>
      <c r="S290" s="79" t="s">
        <v>12</v>
      </c>
      <c r="T290" s="79" t="str">
        <f>IF(INT(H290)&lt;&gt;H290,MID(RIGHT(I290,2),1,1),"0")</f>
        <v>0</v>
      </c>
      <c r="U290" s="79" t="str">
        <f>IF(INT(H290*10)&lt;&gt;H290*10,RIGHT(I290,1),"0")</f>
        <v>0</v>
      </c>
      <c r="V290" s="75"/>
      <c r="W290" s="59" t="str">
        <f>IF(OR(VALUE(J290)=0,VALUE(J290)&gt;5),"",CONCATENATE(IF(VALUE(J290)=1,"",IF(VALUE(J290)=2,"deux ",IF(VALUE(J290)=3,"trois ",IF(VALUE(J290)=4,"quatre ",IF(VALUE(J290)=5,"cinq "))))),"cent"))</f>
        <v/>
      </c>
      <c r="X290" s="59" t="str">
        <f>IF(OR(J290="",VALUE(J290)&lt;6),"",CONCATENATE(IF(VALUE(J290)=6,"six ",IF(VALUE(J290)=7,"sept ",IF(VALUE(J290)=8,"huit ",IF(VALUE(J290)=9,"neuf ")))),"cent"))</f>
        <v/>
      </c>
      <c r="Y290" s="59" t="str">
        <f>CONCATENATE(W290,X290)</f>
        <v/>
      </c>
      <c r="Z290" s="75"/>
      <c r="AA290" s="59" t="str">
        <f>IF(OR(K290="",VALUE(K290)=0,VALUE(K290)&gt;5,AND(VALUE(AE290)&gt;10,VALUE(AE290)&lt;17)),"",IF(OR(VALUE(AE290)=10,AND(VALUE(AE290)&gt;16,VALUE(AE290)&lt;20)),"dix",IF(VALUE(K290)=2,"vingt",IF(VALUE(K290)=3,"trente",IF(VALUE(K290)=4,"quarante",IF(VALUE(K290)=5,"cinquante"))))))</f>
        <v/>
      </c>
      <c r="AB290" s="59" t="str">
        <f>IF(OR(K290="",VALUE(K290)&lt;6),"",IF(AND(VALUE(K290)=7,OR(VALUE(L290)=0,AE290&gt;76)),"soixante dix",IF(OR(VALUE(K290)=6,VALUE(K290)=7),"soixante",IF(AND(VALUE(K290)=9,OR(VALUE(L290)=0,VALUE(AE290)&gt;96)),"quatre vingt dix",IF(OR(VALUE(K290)=8,VALUE(K290)=9),"quatre vingt")))))</f>
        <v/>
      </c>
      <c r="AC290" s="59" t="str">
        <f>CONCATENATE(" ",AA290,AB290,IF(OR(VALUE(L290)&lt;&gt;1,VALUE(K290)=0,VALUE(K290)=1,VALUE(K290)=8,VALUE(K290)=9),""," et"))</f>
        <v xml:space="preserve"> </v>
      </c>
      <c r="AD290" s="75"/>
      <c r="AE290" s="59">
        <f>VALUE(CONCATENATE(K290,L290))</f>
        <v>0</v>
      </c>
      <c r="AF290" s="59" t="str">
        <f>IF(OR(VALUE(L290)=0,AE290="",VALUE(L290)&gt;5,AND(VALUE(AE290)&gt;5,VALUE(AE290)&lt;16),AND(VALUE(AE290)&gt;65,VALUE(AE290)&lt;76),AND(VALUE(AE290)&gt;85,VALUE(AE290)&lt;96)),"",CONCATENATE(IF(VALUE(L290)=1,"un",IF(VALUE(L290)=2,"deux",IF(VALUE(L290)=3,"trois",IF(VALUE(L290)=4,"quatre",IF(VALUE(L290)=5,"cinq")))))," million"))</f>
        <v/>
      </c>
      <c r="AG290" s="59" t="str">
        <f>IF(OR(AE290="",VALUE(L290)&lt;6,AND(VALUE(AE290)&gt;10,VALUE(AE290)&lt;17),AE290=76,AE290=96),"",CONCATENATE(IF(VALUE(L290)=6,"six",IF(VALUE(L290)=7,"sept",IF(VALUE(L290)=8,"huit",IF(VALUE(L290)=9,"neuf",IF(VALUE(AE290)=10,"dix")))))," million"))</f>
        <v/>
      </c>
      <c r="AH290" s="59" t="str">
        <f>IF(OR(AE290="",VALUE(AE290)&lt;11,AND(VALUE(AE290)&gt;15,VALUE(AE290)&lt;71),AND(VALUE(AE290)&gt;75,VALUE(AE290)&lt;91),VALUE(AE290)&gt;95),"",CONCATENATE(IF(OR(VALUE(AE290)=91,VALUE(AE290)=71,VALUE(AE290)=11),"onze",IF(OR(VALUE(AE290)=92,VALUE(AE290)=72,VALUE(AE290)=12),"douze",IF(OR(VALUE(AE290)=93,VALUE(AE290)=73,VALUE(AE290)=13),"treize",IF(OR(AE290=94,AE290=74,AE290=14),"quatorze",IF(OR(AE290=95,AE290=75,AE290=15),"quinze")))))," million"))</f>
        <v/>
      </c>
      <c r="AI290" s="59" t="str">
        <f>IF(OR(AE290=16,AE290=76,AE290=96),"seize million","")</f>
        <v/>
      </c>
      <c r="AJ290" s="59" t="str">
        <f>CONCATENATE(" ",AF290,AG290,AH290,AI290,IF(VALUE(CONCATENATE(J290,K290,L290))=0,"",IF(VALUE(L290)=0,"million","")),IF(AND(VALUE(CONCATENATE(J290,K290,L290))&gt;1,VALUE(CONCATENATE(M290,N290,O290,P290,Q290,R290))=0),"s",""))</f>
        <v xml:space="preserve"> </v>
      </c>
      <c r="AK290" s="75"/>
      <c r="AL290" s="59" t="str">
        <f>IF(OR(VALUE(M290)=0,VALUE(M290)&gt;5),"",CONCATENATE(IF(VALUE(M290)=1,"",IF(VALUE(M290)=2,"deux ",IF(VALUE(M290)=3,"trois ",IF(VALUE(M290)=4,"quatre ",IF(VALUE(M290)=5,"cinq "))))),"cent"))</f>
        <v/>
      </c>
      <c r="AM290" s="59" t="str">
        <f>IF(OR(M290="",VALUE(M290)&lt;6),"",CONCATENATE(IF(VALUE(M290)=6,"six ",IF(VALUE(M290)=7,"sept ",IF(VALUE(M290)=8,"huit ",IF(VALUE(M290)=9,"neuf ")))),"cent"))</f>
        <v/>
      </c>
      <c r="AN290" s="59" t="str">
        <f>CONCATENATE(" ",AL290,AM290)</f>
        <v xml:space="preserve"> </v>
      </c>
      <c r="AO290" s="75"/>
      <c r="AP290" s="59" t="str">
        <f>IF(OR(N290="",VALUE(N290)=0,VALUE(N290)&gt;5,AND(VALUE(AT290)&gt;10,VALUE(AT290)&lt;17)),"",IF(OR(VALUE(AT290)=10,AND(VALUE(AT290)&gt;16,VALUE(AT290)&lt;20)),"dix",IF(VALUE(N290)=2,"vingt",IF(VALUE(N290)=3,"trente",IF(VALUE(N290)=4,"quarante",IF(VALUE(N290)=5,"cinquante"))))))</f>
        <v/>
      </c>
      <c r="AQ290" s="59" t="str">
        <f>IF(OR(N290="",VALUE(N290)&lt;6),"",IF(AND(VALUE(N290)=7,OR(VALUE(O290)=0,AT290&gt;76)),"soixante dix",IF(OR(VALUE(N290)=6,VALUE(N290)=7),"soixante",IF(AND(VALUE(N290)=9,OR(VALUE(O290)=0,VALUE(AT290)&gt;96)),"quatre vingt dix",IF(OR(VALUE(N290)=8,VALUE(N290)=9),"quatre vingt")))))</f>
        <v/>
      </c>
      <c r="AR290" s="59" t="str">
        <f>CONCATENATE(" ",AP290,AQ290,IF(OR(VALUE(O290)&lt;&gt;1,VALUE(N290)=0,VALUE(N290)=1,VALUE(N290)=8,VALUE(N290)=9),""," et"))</f>
        <v xml:space="preserve"> </v>
      </c>
      <c r="AS290" s="75"/>
      <c r="AT290" s="59">
        <f>VALUE(CONCATENATE(N290,O290))</f>
        <v>0</v>
      </c>
      <c r="AU290" s="59" t="str">
        <f>IF(OR(VALUE(O290)=0,AT290="",VALUE(O290)&gt;5,AND(VALUE(AT290)&gt;5,VALUE(AT290)&lt;16),AND(VALUE(AT290)&gt;65,VALUE(AT290)&lt;76),AND(VALUE(AT290)&gt;85,VALUE(AT290)&lt;96)),"",CONCATENATE(IF(VALUE(O290)=1,"un",IF(VALUE(O290)=2,"deux",IF(VALUE(O290)=3,"trois",IF(VALUE(O290)=4,"quatre",IF(VALUE(O290)=5,"cinq")))))," mille"))</f>
        <v/>
      </c>
      <c r="AV290" s="59" t="str">
        <f>IF(OR(AT290="",VALUE(O290)&lt;6,AND(VALUE(AT290)&gt;10,VALUE(AT290)&lt;17),AT290=76,AT290=96),"",CONCATENATE(IF(VALUE(O290)=6,"six",IF(VALUE(O290)=7,"sept",IF(VALUE(O290)=8,"huit",IF(VALUE(O290)=9,"neuf",IF(VALUE(AT290)=10,"dix")))))," mille"))</f>
        <v/>
      </c>
      <c r="AW290" s="59" t="str">
        <f>IF(OR(AT290="",VALUE(AT290)&lt;11,AND(VALUE(AT290)&gt;15,VALUE(AT290)&lt;71),AND(VALUE(AT290)&gt;75,VALUE(AT290)&lt;91),VALUE(AT290)&gt;95),"",CONCATENATE(IF(OR(VALUE(AT290)=91,VALUE(AT290)=71,VALUE(AT290)=11),"onze",IF(OR(VALUE(AT290)=92,VALUE(AT290)=72,VALUE(AT290)=12),"douze",IF(OR(VALUE(AT290)=93,VALUE(AT290)=73,VALUE(AT290)=13),"treize",IF(OR(AT290=94,AT290=74,AT290=14),"quatorze",IF(OR(AT290=95,AT290=75,AT290=15),"quinze")))))," mille"))</f>
        <v/>
      </c>
      <c r="AX290" s="59" t="str">
        <f>IF(OR(AT290=16,AT290=76,AT290=96),"seize mille","")</f>
        <v/>
      </c>
      <c r="AY290" s="59" t="str">
        <f>IF(AND(AU290="un mille",H290&lt;10000)," mille",CONCATENATE(" ",AU290,AV290,AW290,AX290,IF(VALUE(CONCATENATE(M290,N290,O290))=0,"",IF(VALUE(O290)=0," mille","")),IF(AND(VALUE(CONCATENATE(M290,N290,O290))&gt;1,VALUE(CONCATENATE(P290,Q290,R290))=0),"s","")))</f>
        <v xml:space="preserve"> </v>
      </c>
      <c r="AZ290" s="75"/>
      <c r="BA290" s="59" t="str">
        <f>IF(OR(VALUE(P290)=0,VALUE(P290)&gt;5),"",CONCATENATE(IF(VALUE(P290)=1,"",IF(VALUE(P290)=2,"deux ",IF(VALUE(P290)=3,"trois ",IF(VALUE(P290)=4,"quatre ",IF(VALUE(P290)=5,"cinq "))))),"cent"))</f>
        <v/>
      </c>
      <c r="BB290" s="59" t="str">
        <f>IF(OR(P290="",VALUE(P290)&lt;6),"",CONCATENATE(IF(VALUE(P290)=6,"six ",IF(VALUE(P290)=7,"sept ",IF(VALUE(P290)=8,"huit ",IF(VALUE(P290)=9,"neuf ")))),"cent"))</f>
        <v/>
      </c>
      <c r="BC290" s="59" t="str">
        <f>CONCATENATE(" ",BA290,BB290)</f>
        <v xml:space="preserve"> </v>
      </c>
      <c r="BD290" s="75"/>
      <c r="BE290" s="59" t="str">
        <f>IF(OR(Q290="",VALUE(Q290)=0,VALUE(Q290)&gt;5,AND(VALUE(BI290)&gt;10,VALUE(BI290)&lt;17)),"",IF(OR(VALUE(BI290)=10,AND(VALUE(BI290)&gt;16,VALUE(BI290)&lt;20)),"dix",IF(VALUE(Q290)=2,"vingt",IF(VALUE(Q290)=3,"trente",IF(VALUE(Q290)=4,"quarante",IF(VALUE(Q290)=5,"cinquante"))))))</f>
        <v/>
      </c>
      <c r="BF290" s="59" t="str">
        <f>IF(OR(Q290="",VALUE(Q290)&lt;6),"",IF(AND(VALUE(Q290)=7,OR(VALUE(R290)=0,BI290&gt;76)),"soixante dix",IF(OR(VALUE(Q290)=6,VALUE(Q290)=7),"soixante",IF(AND(VALUE(Q290)=9,OR(VALUE(R290)=0,VALUE(BI290)&gt;96)),"quatre vingt dix",IF(OR(VALUE(Q290)=8,VALUE(Q290)=9),"quatre vingt")))))</f>
        <v/>
      </c>
      <c r="BG290" s="59" t="str">
        <f>CONCATENATE(" ",BE290,BF290,IF(OR(VALUE(R290)&lt;&gt;1,VALUE(Q290)=0,VALUE(Q290)=1,VALUE(Q290)=8,VALUE(Q290)=9),""," et"))</f>
        <v xml:space="preserve"> </v>
      </c>
      <c r="BH290" s="75"/>
      <c r="BI290" s="59">
        <f>VALUE(CONCATENATE(Q290,R290))</f>
        <v>0</v>
      </c>
      <c r="BJ290" s="59" t="str">
        <f>IF(OR(VALUE(R290)=0,BI290="",VALUE(R290)&gt;5,AND(VALUE(BI290)&gt;5,VALUE(BI290)&lt;16),AND(VALUE(BI290)&gt;65,VALUE(BI290)&lt;76),AND(VALUE(BI290)&gt;85,VALUE(BI290)&lt;96)),"",CONCATENATE(IF(VALUE(R290)=1,"un",IF(VALUE(R290)=2,"deux",IF(VALUE(R290)=3,"trois",IF(VALUE(R290)=4,"quatre",IF(VALUE(R290)=5,"cinq")))))," euro"))</f>
        <v/>
      </c>
      <c r="BK290" s="59" t="str">
        <f>IF(OR(BI290="",VALUE(R290)&lt;6,AND(VALUE(BI290)&gt;10,VALUE(BI290)&lt;17),BI290=76,BI290=96),"",CONCATENATE(IF(VALUE(R290)=6,"six",IF(VALUE(R290)=7,"sept",IF(VALUE(R290)=8,"huit",IF(VALUE(R290)=9,"neuf",IF(VALUE(BI290)=10,"dix")))))," euro"))</f>
        <v/>
      </c>
      <c r="BL290" s="59" t="str">
        <f>IF(OR(BI290="",VALUE(BI290)&lt;11,AND(VALUE(BI290)&gt;15,VALUE(BI290)&lt;71),AND(VALUE(BI290)&gt;75,VALUE(BI290)&lt;91),VALUE(BI290)&gt;95),"",CONCATENATE(IF(OR(VALUE(BI290)=91,VALUE(BI290)=71,VALUE(BI290)=11),"onze",IF(OR(VALUE(BI290)=92,VALUE(BI290)=72,VALUE(BI290)=12),"douze",IF(OR(VALUE(BI290)=93,VALUE(BI290)=73,VALUE(BI290)=13),"treize",IF(OR(BI290=94,BI290=74,BI290=14),"quatorze",IF(OR(BI290=95,BI290=75,BI290=15),"quinze")))))," euro"))</f>
        <v/>
      </c>
      <c r="BM290" s="59" t="str">
        <f>IF(OR(BI290=16,BI290=76,BI290=96),"seize euro","")</f>
        <v/>
      </c>
      <c r="BN290" s="59" t="str">
        <f>IF(VALUE(CONCATENATE(J290,K290,L290,M290,N290,O290,P290,Q290,R290))=0,"zero euro",CONCATENATE(" ",BJ290,BK290,BL290,BM290,IF(VALUE(CONCATENATE(M290,N290,O290,P290,Q290,R290))=0," d'",""),IF(OR(VALUE(R290)=0,VALUE(CONCATENATE(P290,Q290,R290))=0)," euro",""),IF(VALUE(CONCATENATE(J290,K290,L290,M290,N290,O290,P290,Q290,R290))&gt;1,"s","")))</f>
        <v>zero euro</v>
      </c>
      <c r="BO290" s="75"/>
      <c r="BP290" s="59" t="str">
        <f>IF(VALUE(CONCATENATE(T290,U290))=0,""," virgule")</f>
        <v/>
      </c>
      <c r="BQ290" s="75"/>
      <c r="BR290" s="59" t="str">
        <f>IF(OR(T290="",VALUE(T290)=0,VALUE(T290)&gt;5,AND(VALUE(BV290)&gt;10,VALUE(BV290)&lt;17)),"",IF(OR(VALUE(BV290)=10,AND(VALUE(BV290)&gt;16,VALUE(BV290)&lt;20)),"dix",IF(VALUE(T290)=2,"vingt",IF(VALUE(T290)=3,"trente",IF(VALUE(T290)=4,"quarante",IF(VALUE(T290)=5,"cinquante"))))))</f>
        <v/>
      </c>
      <c r="BS290" s="59" t="str">
        <f>IF(OR(T290="",VALUE(T290)&lt;6),"",IF(AND(VALUE(T290)=7,OR(VALUE(U290)=0,BV290&gt;76)),"soixante dix",IF(OR(VALUE(T290)=6,VALUE(T290)=7),"soixante",IF(AND(VALUE(T290)=9,OR(VALUE(U290)=0,VALUE(BV290)&gt;96)),"quatre vingt dix",IF(OR(VALUE(T290)=8,VALUE(T290)=9),"quatre vingt")))))</f>
        <v/>
      </c>
      <c r="BT290" s="59" t="str">
        <f>CONCATENATE(" ",BR290,BS290,IF(OR(VALUE(U290)&lt;&gt;1,VALUE(T290)=0,VALUE(T290)=1,VALUE(T290)=8,VALUE(T290)=9),""," et"))</f>
        <v xml:space="preserve"> </v>
      </c>
      <c r="BU290" s="75"/>
      <c r="BV290" s="59">
        <f>VALUE(CONCATENATE(T290,U290))</f>
        <v>0</v>
      </c>
      <c r="BW290" s="59" t="str">
        <f t="shared" si="1552"/>
        <v/>
      </c>
      <c r="BX290" s="59" t="str">
        <f t="shared" si="1553"/>
        <v/>
      </c>
      <c r="BY290" s="59" t="str">
        <f t="shared" si="1554"/>
        <v/>
      </c>
      <c r="BZ290" s="59" t="str">
        <f t="shared" si="1555"/>
        <v/>
      </c>
      <c r="CA290" s="59" t="str">
        <f t="shared" si="1556"/>
        <v xml:space="preserve"> </v>
      </c>
      <c r="CB290" s="75"/>
      <c r="CC290" s="19" t="str">
        <f>CONCATENATE(Y290,AC290,AJ290,AN290,AR290,AY290,BC290,BG290,BN290,BP290,BT290,CA290)</f>
        <v xml:space="preserve">       zero euro  </v>
      </c>
      <c r="CD290" s="47" t="e">
        <f>#REF!*H290</f>
        <v>#REF!</v>
      </c>
    </row>
    <row r="291" spans="1:82" s="10" customFormat="1" ht="11.25" x14ac:dyDescent="0.2">
      <c r="A291" s="23" t="s">
        <v>337</v>
      </c>
      <c r="B291" s="80">
        <v>2</v>
      </c>
      <c r="C291" s="80">
        <v>9</v>
      </c>
      <c r="D291" s="80">
        <v>2</v>
      </c>
      <c r="E291" s="49">
        <f>IF(G291="","",MAX(E$9:E290)+1)</f>
        <v>217</v>
      </c>
      <c r="F291" s="76" t="s">
        <v>216</v>
      </c>
      <c r="G291" s="75" t="s">
        <v>42</v>
      </c>
      <c r="H291" s="43">
        <v>0</v>
      </c>
      <c r="I291" s="79" t="str">
        <f t="shared" si="1380"/>
        <v xml:space="preserve"> 0,00</v>
      </c>
      <c r="J291" s="79" t="str">
        <f t="shared" si="1493"/>
        <v>0</v>
      </c>
      <c r="K291" s="79" t="str">
        <f t="shared" si="1494"/>
        <v>0</v>
      </c>
      <c r="L291" s="79" t="str">
        <f t="shared" si="1495"/>
        <v>0</v>
      </c>
      <c r="M291" s="79" t="str">
        <f t="shared" si="1496"/>
        <v>0</v>
      </c>
      <c r="N291" s="79" t="str">
        <f t="shared" si="1497"/>
        <v>0</v>
      </c>
      <c r="O291" s="79" t="str">
        <f t="shared" si="1498"/>
        <v>0</v>
      </c>
      <c r="P291" s="79" t="str">
        <f t="shared" si="1499"/>
        <v>0</v>
      </c>
      <c r="Q291" s="79" t="str">
        <f t="shared" si="1500"/>
        <v>0</v>
      </c>
      <c r="R291" s="79" t="str">
        <f t="shared" si="1501"/>
        <v>0</v>
      </c>
      <c r="S291" s="79" t="s">
        <v>12</v>
      </c>
      <c r="T291" s="79" t="str">
        <f t="shared" si="1502"/>
        <v>0</v>
      </c>
      <c r="U291" s="79" t="str">
        <f t="shared" si="1503"/>
        <v>0</v>
      </c>
      <c r="V291" s="75"/>
      <c r="W291" s="59" t="str">
        <f t="shared" si="1504"/>
        <v/>
      </c>
      <c r="X291" s="59" t="str">
        <f t="shared" si="1505"/>
        <v/>
      </c>
      <c r="Y291" s="59" t="str">
        <f t="shared" si="1506"/>
        <v/>
      </c>
      <c r="Z291" s="75"/>
      <c r="AA291" s="59" t="str">
        <f t="shared" si="1507"/>
        <v/>
      </c>
      <c r="AB291" s="59" t="str">
        <f t="shared" si="1508"/>
        <v/>
      </c>
      <c r="AC291" s="59" t="str">
        <f t="shared" si="1509"/>
        <v xml:space="preserve"> </v>
      </c>
      <c r="AD291" s="75"/>
      <c r="AE291" s="59">
        <f t="shared" si="1510"/>
        <v>0</v>
      </c>
      <c r="AF291" s="59" t="str">
        <f t="shared" si="1511"/>
        <v/>
      </c>
      <c r="AG291" s="59" t="str">
        <f t="shared" si="1512"/>
        <v/>
      </c>
      <c r="AH291" s="59" t="str">
        <f t="shared" si="1513"/>
        <v/>
      </c>
      <c r="AI291" s="59" t="str">
        <f t="shared" si="1514"/>
        <v/>
      </c>
      <c r="AJ291" s="59" t="str">
        <f t="shared" si="1515"/>
        <v xml:space="preserve"> </v>
      </c>
      <c r="AK291" s="75"/>
      <c r="AL291" s="59" t="str">
        <f t="shared" si="1516"/>
        <v/>
      </c>
      <c r="AM291" s="59" t="str">
        <f t="shared" si="1517"/>
        <v/>
      </c>
      <c r="AN291" s="59" t="str">
        <f t="shared" si="1518"/>
        <v xml:space="preserve"> </v>
      </c>
      <c r="AO291" s="75"/>
      <c r="AP291" s="59" t="str">
        <f t="shared" si="1519"/>
        <v/>
      </c>
      <c r="AQ291" s="59" t="str">
        <f t="shared" si="1520"/>
        <v/>
      </c>
      <c r="AR291" s="59" t="str">
        <f t="shared" si="1521"/>
        <v xml:space="preserve"> </v>
      </c>
      <c r="AS291" s="75"/>
      <c r="AT291" s="59">
        <f t="shared" si="1522"/>
        <v>0</v>
      </c>
      <c r="AU291" s="59" t="str">
        <f t="shared" si="1523"/>
        <v/>
      </c>
      <c r="AV291" s="59" t="str">
        <f t="shared" si="1524"/>
        <v/>
      </c>
      <c r="AW291" s="59" t="str">
        <f t="shared" si="1525"/>
        <v/>
      </c>
      <c r="AX291" s="59" t="str">
        <f t="shared" si="1526"/>
        <v/>
      </c>
      <c r="AY291" s="59" t="str">
        <f t="shared" si="1527"/>
        <v xml:space="preserve"> </v>
      </c>
      <c r="AZ291" s="75"/>
      <c r="BA291" s="59" t="str">
        <f t="shared" si="1528"/>
        <v/>
      </c>
      <c r="BB291" s="59" t="str">
        <f t="shared" si="1529"/>
        <v/>
      </c>
      <c r="BC291" s="59" t="str">
        <f t="shared" si="1530"/>
        <v xml:space="preserve"> </v>
      </c>
      <c r="BD291" s="75"/>
      <c r="BE291" s="59" t="str">
        <f t="shared" si="1531"/>
        <v/>
      </c>
      <c r="BF291" s="59" t="str">
        <f t="shared" si="1532"/>
        <v/>
      </c>
      <c r="BG291" s="59" t="str">
        <f t="shared" si="1533"/>
        <v xml:space="preserve"> </v>
      </c>
      <c r="BH291" s="75"/>
      <c r="BI291" s="59">
        <f t="shared" si="1534"/>
        <v>0</v>
      </c>
      <c r="BJ291" s="59" t="str">
        <f t="shared" si="1535"/>
        <v/>
      </c>
      <c r="BK291" s="59" t="str">
        <f t="shared" si="1536"/>
        <v/>
      </c>
      <c r="BL291" s="59" t="str">
        <f t="shared" si="1537"/>
        <v/>
      </c>
      <c r="BM291" s="59" t="str">
        <f t="shared" si="1538"/>
        <v/>
      </c>
      <c r="BN291" s="59" t="str">
        <f t="shared" si="1539"/>
        <v>zero euro</v>
      </c>
      <c r="BO291" s="75"/>
      <c r="BP291" s="59" t="str">
        <f t="shared" si="1540"/>
        <v/>
      </c>
      <c r="BQ291" s="75"/>
      <c r="BR291" s="59" t="str">
        <f t="shared" si="1541"/>
        <v/>
      </c>
      <c r="BS291" s="59" t="str">
        <f t="shared" si="1542"/>
        <v/>
      </c>
      <c r="BT291" s="59" t="str">
        <f t="shared" si="1543"/>
        <v xml:space="preserve"> </v>
      </c>
      <c r="BU291" s="75"/>
      <c r="BV291" s="59">
        <f t="shared" si="1544"/>
        <v>0</v>
      </c>
      <c r="BW291" s="59" t="str">
        <f t="shared" si="1552"/>
        <v/>
      </c>
      <c r="BX291" s="59" t="str">
        <f t="shared" si="1553"/>
        <v/>
      </c>
      <c r="BY291" s="59" t="str">
        <f t="shared" si="1554"/>
        <v/>
      </c>
      <c r="BZ291" s="59" t="str">
        <f t="shared" si="1555"/>
        <v/>
      </c>
      <c r="CA291" s="59" t="str">
        <f t="shared" si="1556"/>
        <v xml:space="preserve"> </v>
      </c>
      <c r="CB291" s="75"/>
      <c r="CC291" s="19" t="str">
        <f t="shared" si="1551"/>
        <v xml:space="preserve">       zero euro  </v>
      </c>
      <c r="CD291" s="47" t="e">
        <f>#REF!*H291</f>
        <v>#REF!</v>
      </c>
    </row>
    <row r="292" spans="1:82" s="10" customFormat="1" ht="11.25" x14ac:dyDescent="0.2">
      <c r="A292" s="23" t="s">
        <v>337</v>
      </c>
      <c r="B292" s="80">
        <v>2</v>
      </c>
      <c r="C292" s="80">
        <v>9</v>
      </c>
      <c r="D292" s="80">
        <v>2</v>
      </c>
      <c r="E292" s="49">
        <f>IF(G292="","",MAX(E$9:E291)+1)</f>
        <v>218</v>
      </c>
      <c r="F292" s="76" t="s">
        <v>217</v>
      </c>
      <c r="G292" s="75" t="s">
        <v>42</v>
      </c>
      <c r="H292" s="43">
        <v>0</v>
      </c>
      <c r="I292" s="79" t="str">
        <f t="shared" si="1380"/>
        <v xml:space="preserve"> 0,00</v>
      </c>
      <c r="J292" s="79" t="str">
        <f t="shared" si="1493"/>
        <v>0</v>
      </c>
      <c r="K292" s="79" t="str">
        <f t="shared" si="1494"/>
        <v>0</v>
      </c>
      <c r="L292" s="79" t="str">
        <f t="shared" si="1495"/>
        <v>0</v>
      </c>
      <c r="M292" s="79" t="str">
        <f t="shared" si="1496"/>
        <v>0</v>
      </c>
      <c r="N292" s="79" t="str">
        <f t="shared" si="1497"/>
        <v>0</v>
      </c>
      <c r="O292" s="79" t="str">
        <f t="shared" si="1498"/>
        <v>0</v>
      </c>
      <c r="P292" s="79" t="str">
        <f t="shared" si="1499"/>
        <v>0</v>
      </c>
      <c r="Q292" s="79" t="str">
        <f t="shared" si="1500"/>
        <v>0</v>
      </c>
      <c r="R292" s="79" t="str">
        <f t="shared" si="1501"/>
        <v>0</v>
      </c>
      <c r="S292" s="79" t="s">
        <v>12</v>
      </c>
      <c r="T292" s="79" t="str">
        <f t="shared" si="1502"/>
        <v>0</v>
      </c>
      <c r="U292" s="79" t="str">
        <f t="shared" si="1503"/>
        <v>0</v>
      </c>
      <c r="V292" s="75"/>
      <c r="W292" s="59" t="str">
        <f t="shared" si="1504"/>
        <v/>
      </c>
      <c r="X292" s="59" t="str">
        <f t="shared" si="1505"/>
        <v/>
      </c>
      <c r="Y292" s="59" t="str">
        <f t="shared" si="1506"/>
        <v/>
      </c>
      <c r="Z292" s="75"/>
      <c r="AA292" s="59" t="str">
        <f t="shared" si="1507"/>
        <v/>
      </c>
      <c r="AB292" s="59" t="str">
        <f t="shared" si="1508"/>
        <v/>
      </c>
      <c r="AC292" s="59" t="str">
        <f t="shared" si="1509"/>
        <v xml:space="preserve"> </v>
      </c>
      <c r="AD292" s="75"/>
      <c r="AE292" s="59">
        <f t="shared" si="1510"/>
        <v>0</v>
      </c>
      <c r="AF292" s="59" t="str">
        <f t="shared" si="1511"/>
        <v/>
      </c>
      <c r="AG292" s="59" t="str">
        <f t="shared" si="1512"/>
        <v/>
      </c>
      <c r="AH292" s="59" t="str">
        <f t="shared" si="1513"/>
        <v/>
      </c>
      <c r="AI292" s="59" t="str">
        <f t="shared" si="1514"/>
        <v/>
      </c>
      <c r="AJ292" s="59" t="str">
        <f t="shared" si="1515"/>
        <v xml:space="preserve"> </v>
      </c>
      <c r="AK292" s="75"/>
      <c r="AL292" s="59" t="str">
        <f t="shared" si="1516"/>
        <v/>
      </c>
      <c r="AM292" s="59" t="str">
        <f t="shared" si="1517"/>
        <v/>
      </c>
      <c r="AN292" s="59" t="str">
        <f t="shared" si="1518"/>
        <v xml:space="preserve"> </v>
      </c>
      <c r="AO292" s="75"/>
      <c r="AP292" s="59" t="str">
        <f t="shared" si="1519"/>
        <v/>
      </c>
      <c r="AQ292" s="59" t="str">
        <f t="shared" si="1520"/>
        <v/>
      </c>
      <c r="AR292" s="59" t="str">
        <f t="shared" si="1521"/>
        <v xml:space="preserve"> </v>
      </c>
      <c r="AS292" s="75"/>
      <c r="AT292" s="59">
        <f t="shared" si="1522"/>
        <v>0</v>
      </c>
      <c r="AU292" s="59" t="str">
        <f t="shared" si="1523"/>
        <v/>
      </c>
      <c r="AV292" s="59" t="str">
        <f t="shared" si="1524"/>
        <v/>
      </c>
      <c r="AW292" s="59" t="str">
        <f t="shared" si="1525"/>
        <v/>
      </c>
      <c r="AX292" s="59" t="str">
        <f t="shared" si="1526"/>
        <v/>
      </c>
      <c r="AY292" s="59" t="str">
        <f t="shared" si="1527"/>
        <v xml:space="preserve"> </v>
      </c>
      <c r="AZ292" s="75"/>
      <c r="BA292" s="59" t="str">
        <f t="shared" si="1528"/>
        <v/>
      </c>
      <c r="BB292" s="59" t="str">
        <f t="shared" si="1529"/>
        <v/>
      </c>
      <c r="BC292" s="59" t="str">
        <f t="shared" si="1530"/>
        <v xml:space="preserve"> </v>
      </c>
      <c r="BD292" s="75"/>
      <c r="BE292" s="59" t="str">
        <f t="shared" si="1531"/>
        <v/>
      </c>
      <c r="BF292" s="59" t="str">
        <f t="shared" si="1532"/>
        <v/>
      </c>
      <c r="BG292" s="59" t="str">
        <f t="shared" si="1533"/>
        <v xml:space="preserve"> </v>
      </c>
      <c r="BH292" s="75"/>
      <c r="BI292" s="59">
        <f t="shared" si="1534"/>
        <v>0</v>
      </c>
      <c r="BJ292" s="59" t="str">
        <f t="shared" si="1535"/>
        <v/>
      </c>
      <c r="BK292" s="59" t="str">
        <f t="shared" si="1536"/>
        <v/>
      </c>
      <c r="BL292" s="59" t="str">
        <f t="shared" si="1537"/>
        <v/>
      </c>
      <c r="BM292" s="59" t="str">
        <f t="shared" si="1538"/>
        <v/>
      </c>
      <c r="BN292" s="59" t="str">
        <f t="shared" si="1539"/>
        <v>zero euro</v>
      </c>
      <c r="BO292" s="75"/>
      <c r="BP292" s="59" t="str">
        <f t="shared" si="1540"/>
        <v/>
      </c>
      <c r="BQ292" s="75"/>
      <c r="BR292" s="59" t="str">
        <f t="shared" si="1541"/>
        <v/>
      </c>
      <c r="BS292" s="59" t="str">
        <f t="shared" si="1542"/>
        <v/>
      </c>
      <c r="BT292" s="59" t="str">
        <f t="shared" si="1543"/>
        <v xml:space="preserve"> </v>
      </c>
      <c r="BU292" s="75"/>
      <c r="BV292" s="59">
        <f t="shared" si="1544"/>
        <v>0</v>
      </c>
      <c r="BW292" s="59" t="str">
        <f t="shared" si="1552"/>
        <v/>
      </c>
      <c r="BX292" s="59" t="str">
        <f t="shared" si="1553"/>
        <v/>
      </c>
      <c r="BY292" s="59" t="str">
        <f t="shared" si="1554"/>
        <v/>
      </c>
      <c r="BZ292" s="59" t="str">
        <f t="shared" si="1555"/>
        <v/>
      </c>
      <c r="CA292" s="59" t="str">
        <f t="shared" si="1556"/>
        <v xml:space="preserve"> </v>
      </c>
      <c r="CB292" s="75"/>
      <c r="CC292" s="19" t="str">
        <f t="shared" si="1551"/>
        <v xml:space="preserve">       zero euro  </v>
      </c>
      <c r="CD292" s="47" t="e">
        <f>#REF!*H292</f>
        <v>#REF!</v>
      </c>
    </row>
    <row r="293" spans="1:82" s="10" customFormat="1" ht="33.75" x14ac:dyDescent="0.2">
      <c r="A293" s="23" t="s">
        <v>337</v>
      </c>
      <c r="B293" s="80">
        <v>2</v>
      </c>
      <c r="C293" s="80">
        <v>9</v>
      </c>
      <c r="D293" s="80">
        <v>2</v>
      </c>
      <c r="E293" s="49">
        <f>IF(G293="","",MAX(E$9:E292)+1)</f>
        <v>219</v>
      </c>
      <c r="F293" s="76" t="s">
        <v>218</v>
      </c>
      <c r="G293" s="75" t="s">
        <v>42</v>
      </c>
      <c r="H293" s="43">
        <v>0</v>
      </c>
      <c r="I293" s="79" t="str">
        <f t="shared" si="1380"/>
        <v xml:space="preserve"> 0,00</v>
      </c>
      <c r="J293" s="79" t="str">
        <f t="shared" si="1493"/>
        <v>0</v>
      </c>
      <c r="K293" s="79" t="str">
        <f t="shared" si="1494"/>
        <v>0</v>
      </c>
      <c r="L293" s="79" t="str">
        <f t="shared" si="1495"/>
        <v>0</v>
      </c>
      <c r="M293" s="79" t="str">
        <f t="shared" si="1496"/>
        <v>0</v>
      </c>
      <c r="N293" s="79" t="str">
        <f t="shared" si="1497"/>
        <v>0</v>
      </c>
      <c r="O293" s="79" t="str">
        <f t="shared" si="1498"/>
        <v>0</v>
      </c>
      <c r="P293" s="79" t="str">
        <f t="shared" si="1499"/>
        <v>0</v>
      </c>
      <c r="Q293" s="79" t="str">
        <f t="shared" si="1500"/>
        <v>0</v>
      </c>
      <c r="R293" s="79" t="str">
        <f t="shared" si="1501"/>
        <v>0</v>
      </c>
      <c r="S293" s="79" t="s">
        <v>12</v>
      </c>
      <c r="T293" s="79" t="str">
        <f t="shared" si="1502"/>
        <v>0</v>
      </c>
      <c r="U293" s="79" t="str">
        <f t="shared" si="1503"/>
        <v>0</v>
      </c>
      <c r="V293" s="75"/>
      <c r="W293" s="59" t="str">
        <f t="shared" si="1504"/>
        <v/>
      </c>
      <c r="X293" s="59" t="str">
        <f t="shared" si="1505"/>
        <v/>
      </c>
      <c r="Y293" s="59" t="str">
        <f t="shared" si="1506"/>
        <v/>
      </c>
      <c r="Z293" s="75"/>
      <c r="AA293" s="59" t="str">
        <f t="shared" si="1507"/>
        <v/>
      </c>
      <c r="AB293" s="59" t="str">
        <f t="shared" si="1508"/>
        <v/>
      </c>
      <c r="AC293" s="59" t="str">
        <f t="shared" si="1509"/>
        <v xml:space="preserve"> </v>
      </c>
      <c r="AD293" s="75"/>
      <c r="AE293" s="59">
        <f t="shared" si="1510"/>
        <v>0</v>
      </c>
      <c r="AF293" s="59" t="str">
        <f t="shared" si="1511"/>
        <v/>
      </c>
      <c r="AG293" s="59" t="str">
        <f t="shared" si="1512"/>
        <v/>
      </c>
      <c r="AH293" s="59" t="str">
        <f t="shared" si="1513"/>
        <v/>
      </c>
      <c r="AI293" s="59" t="str">
        <f t="shared" si="1514"/>
        <v/>
      </c>
      <c r="AJ293" s="59" t="str">
        <f t="shared" si="1515"/>
        <v xml:space="preserve"> </v>
      </c>
      <c r="AK293" s="75"/>
      <c r="AL293" s="59" t="str">
        <f t="shared" si="1516"/>
        <v/>
      </c>
      <c r="AM293" s="59" t="str">
        <f t="shared" si="1517"/>
        <v/>
      </c>
      <c r="AN293" s="59" t="str">
        <f t="shared" si="1518"/>
        <v xml:space="preserve"> </v>
      </c>
      <c r="AO293" s="75"/>
      <c r="AP293" s="59" t="str">
        <f t="shared" si="1519"/>
        <v/>
      </c>
      <c r="AQ293" s="59" t="str">
        <f t="shared" si="1520"/>
        <v/>
      </c>
      <c r="AR293" s="59" t="str">
        <f t="shared" si="1521"/>
        <v xml:space="preserve"> </v>
      </c>
      <c r="AS293" s="75"/>
      <c r="AT293" s="59">
        <f t="shared" si="1522"/>
        <v>0</v>
      </c>
      <c r="AU293" s="59" t="str">
        <f t="shared" si="1523"/>
        <v/>
      </c>
      <c r="AV293" s="59" t="str">
        <f t="shared" si="1524"/>
        <v/>
      </c>
      <c r="AW293" s="59" t="str">
        <f t="shared" si="1525"/>
        <v/>
      </c>
      <c r="AX293" s="59" t="str">
        <f t="shared" si="1526"/>
        <v/>
      </c>
      <c r="AY293" s="59" t="str">
        <f t="shared" si="1527"/>
        <v xml:space="preserve"> </v>
      </c>
      <c r="AZ293" s="75"/>
      <c r="BA293" s="59" t="str">
        <f t="shared" si="1528"/>
        <v/>
      </c>
      <c r="BB293" s="59" t="str">
        <f t="shared" si="1529"/>
        <v/>
      </c>
      <c r="BC293" s="59" t="str">
        <f t="shared" si="1530"/>
        <v xml:space="preserve"> </v>
      </c>
      <c r="BD293" s="75"/>
      <c r="BE293" s="59" t="str">
        <f t="shared" si="1531"/>
        <v/>
      </c>
      <c r="BF293" s="59" t="str">
        <f t="shared" si="1532"/>
        <v/>
      </c>
      <c r="BG293" s="59" t="str">
        <f t="shared" si="1533"/>
        <v xml:space="preserve"> </v>
      </c>
      <c r="BH293" s="75"/>
      <c r="BI293" s="59">
        <f t="shared" si="1534"/>
        <v>0</v>
      </c>
      <c r="BJ293" s="59" t="str">
        <f t="shared" si="1535"/>
        <v/>
      </c>
      <c r="BK293" s="59" t="str">
        <f t="shared" si="1536"/>
        <v/>
      </c>
      <c r="BL293" s="59" t="str">
        <f t="shared" si="1537"/>
        <v/>
      </c>
      <c r="BM293" s="59" t="str">
        <f t="shared" si="1538"/>
        <v/>
      </c>
      <c r="BN293" s="59" t="str">
        <f t="shared" si="1539"/>
        <v>zero euro</v>
      </c>
      <c r="BO293" s="75"/>
      <c r="BP293" s="59" t="str">
        <f t="shared" si="1540"/>
        <v/>
      </c>
      <c r="BQ293" s="75"/>
      <c r="BR293" s="59" t="str">
        <f t="shared" si="1541"/>
        <v/>
      </c>
      <c r="BS293" s="59" t="str">
        <f t="shared" si="1542"/>
        <v/>
      </c>
      <c r="BT293" s="59" t="str">
        <f t="shared" si="1543"/>
        <v xml:space="preserve"> </v>
      </c>
      <c r="BU293" s="75"/>
      <c r="BV293" s="59">
        <f t="shared" si="1544"/>
        <v>0</v>
      </c>
      <c r="BW293" s="59" t="str">
        <f t="shared" si="1552"/>
        <v/>
      </c>
      <c r="BX293" s="59" t="str">
        <f t="shared" si="1553"/>
        <v/>
      </c>
      <c r="BY293" s="59" t="str">
        <f t="shared" si="1554"/>
        <v/>
      </c>
      <c r="BZ293" s="59" t="str">
        <f t="shared" si="1555"/>
        <v/>
      </c>
      <c r="CA293" s="59" t="str">
        <f t="shared" si="1556"/>
        <v xml:space="preserve"> </v>
      </c>
      <c r="CB293" s="75"/>
      <c r="CC293" s="19" t="str">
        <f t="shared" si="1551"/>
        <v xml:space="preserve">       zero euro  </v>
      </c>
      <c r="CD293" s="47" t="e">
        <f>#REF!*H293</f>
        <v>#REF!</v>
      </c>
    </row>
    <row r="294" spans="1:82" s="10" customFormat="1" ht="15" customHeight="1" x14ac:dyDescent="0.2">
      <c r="A294" s="23" t="s">
        <v>337</v>
      </c>
      <c r="B294" s="56">
        <v>2</v>
      </c>
      <c r="C294" s="56">
        <v>9</v>
      </c>
      <c r="D294" s="56">
        <f>$D$287+1</f>
        <v>3</v>
      </c>
      <c r="E294" s="57" t="str">
        <f>IF(G294="","",MAX(E$9:E293)+1)</f>
        <v/>
      </c>
      <c r="F294" s="78" t="s">
        <v>219</v>
      </c>
      <c r="G294" s="59"/>
      <c r="H294" s="38"/>
      <c r="I294" s="79"/>
      <c r="J294" s="79"/>
      <c r="K294" s="79"/>
      <c r="L294" s="79"/>
      <c r="M294" s="79"/>
      <c r="N294" s="79"/>
      <c r="O294" s="79"/>
      <c r="P294" s="79"/>
      <c r="Q294" s="79"/>
      <c r="R294" s="79"/>
      <c r="S294" s="79"/>
      <c r="T294" s="79"/>
      <c r="U294" s="79"/>
      <c r="V294" s="59"/>
      <c r="W294" s="59"/>
      <c r="X294" s="59"/>
      <c r="Y294" s="59"/>
      <c r="Z294" s="59"/>
      <c r="AA294" s="59"/>
      <c r="AB294" s="59"/>
      <c r="AC294" s="59"/>
      <c r="AD294" s="59"/>
      <c r="AE294" s="59"/>
      <c r="AF294" s="59"/>
      <c r="AG294" s="59"/>
      <c r="AH294" s="59"/>
      <c r="AI294" s="59"/>
      <c r="AJ294" s="59"/>
      <c r="AK294" s="59"/>
      <c r="AL294" s="59"/>
      <c r="AM294" s="59"/>
      <c r="AN294" s="59"/>
      <c r="AO294" s="59"/>
      <c r="AP294" s="59"/>
      <c r="AQ294" s="59"/>
      <c r="AR294" s="59"/>
      <c r="AS294" s="59"/>
      <c r="AT294" s="59"/>
      <c r="AU294" s="59"/>
      <c r="AV294" s="59"/>
      <c r="AW294" s="59"/>
      <c r="AX294" s="59"/>
      <c r="AY294" s="59"/>
      <c r="AZ294" s="59"/>
      <c r="BA294" s="59"/>
      <c r="BB294" s="59"/>
      <c r="BC294" s="59"/>
      <c r="BD294" s="59"/>
      <c r="BE294" s="59"/>
      <c r="BF294" s="59"/>
      <c r="BG294" s="59"/>
      <c r="BH294" s="59"/>
      <c r="BI294" s="59"/>
      <c r="BJ294" s="59"/>
      <c r="BK294" s="59"/>
      <c r="BL294" s="59"/>
      <c r="BM294" s="59"/>
      <c r="BN294" s="59"/>
      <c r="BO294" s="59"/>
      <c r="BP294" s="59"/>
      <c r="BQ294" s="59"/>
      <c r="BR294" s="59"/>
      <c r="BS294" s="59"/>
      <c r="BT294" s="59"/>
      <c r="BU294" s="59"/>
      <c r="BV294" s="59"/>
      <c r="BW294" s="59"/>
      <c r="BX294" s="59"/>
      <c r="BY294" s="59"/>
      <c r="BZ294" s="59"/>
      <c r="CA294" s="59"/>
      <c r="CB294" s="59"/>
      <c r="CC294" s="59"/>
      <c r="CD294" s="59"/>
    </row>
    <row r="295" spans="1:82" s="10" customFormat="1" ht="11.25" x14ac:dyDescent="0.2">
      <c r="A295" s="23" t="s">
        <v>337</v>
      </c>
      <c r="B295" s="80">
        <v>2</v>
      </c>
      <c r="C295" s="80">
        <v>9</v>
      </c>
      <c r="D295" s="80">
        <f t="shared" ref="D295:D300" si="1557">$D$294</f>
        <v>3</v>
      </c>
      <c r="E295" s="49">
        <f>IF(G295="","",MAX(E$9:E294)+1)</f>
        <v>220</v>
      </c>
      <c r="F295" s="76" t="s">
        <v>220</v>
      </c>
      <c r="G295" s="75" t="s">
        <v>42</v>
      </c>
      <c r="H295" s="43">
        <v>0</v>
      </c>
      <c r="I295" s="79" t="str">
        <f t="shared" si="1380"/>
        <v xml:space="preserve"> 0,00</v>
      </c>
      <c r="J295" s="79" t="str">
        <f t="shared" si="1493"/>
        <v>0</v>
      </c>
      <c r="K295" s="79" t="str">
        <f t="shared" si="1494"/>
        <v>0</v>
      </c>
      <c r="L295" s="79" t="str">
        <f t="shared" si="1495"/>
        <v>0</v>
      </c>
      <c r="M295" s="79" t="str">
        <f t="shared" si="1496"/>
        <v>0</v>
      </c>
      <c r="N295" s="79" t="str">
        <f t="shared" si="1497"/>
        <v>0</v>
      </c>
      <c r="O295" s="79" t="str">
        <f t="shared" si="1498"/>
        <v>0</v>
      </c>
      <c r="P295" s="79" t="str">
        <f t="shared" si="1499"/>
        <v>0</v>
      </c>
      <c r="Q295" s="79" t="str">
        <f t="shared" si="1500"/>
        <v>0</v>
      </c>
      <c r="R295" s="79" t="str">
        <f t="shared" si="1501"/>
        <v>0</v>
      </c>
      <c r="S295" s="79" t="s">
        <v>12</v>
      </c>
      <c r="T295" s="79" t="str">
        <f t="shared" si="1502"/>
        <v>0</v>
      </c>
      <c r="U295" s="79" t="str">
        <f t="shared" si="1503"/>
        <v>0</v>
      </c>
      <c r="V295" s="75"/>
      <c r="W295" s="59" t="str">
        <f t="shared" si="1504"/>
        <v/>
      </c>
      <c r="X295" s="59" t="str">
        <f t="shared" si="1505"/>
        <v/>
      </c>
      <c r="Y295" s="59" t="str">
        <f t="shared" si="1506"/>
        <v/>
      </c>
      <c r="Z295" s="75"/>
      <c r="AA295" s="59" t="str">
        <f t="shared" si="1507"/>
        <v/>
      </c>
      <c r="AB295" s="59" t="str">
        <f t="shared" si="1508"/>
        <v/>
      </c>
      <c r="AC295" s="59" t="str">
        <f t="shared" si="1509"/>
        <v xml:space="preserve"> </v>
      </c>
      <c r="AD295" s="75"/>
      <c r="AE295" s="59">
        <f t="shared" si="1510"/>
        <v>0</v>
      </c>
      <c r="AF295" s="59" t="str">
        <f t="shared" si="1511"/>
        <v/>
      </c>
      <c r="AG295" s="59" t="str">
        <f t="shared" si="1512"/>
        <v/>
      </c>
      <c r="AH295" s="59" t="str">
        <f t="shared" si="1513"/>
        <v/>
      </c>
      <c r="AI295" s="59" t="str">
        <f t="shared" si="1514"/>
        <v/>
      </c>
      <c r="AJ295" s="59" t="str">
        <f t="shared" si="1515"/>
        <v xml:space="preserve"> </v>
      </c>
      <c r="AK295" s="75"/>
      <c r="AL295" s="59" t="str">
        <f t="shared" si="1516"/>
        <v/>
      </c>
      <c r="AM295" s="59" t="str">
        <f t="shared" si="1517"/>
        <v/>
      </c>
      <c r="AN295" s="59" t="str">
        <f t="shared" si="1518"/>
        <v xml:space="preserve"> </v>
      </c>
      <c r="AO295" s="75"/>
      <c r="AP295" s="59" t="str">
        <f t="shared" si="1519"/>
        <v/>
      </c>
      <c r="AQ295" s="59" t="str">
        <f t="shared" si="1520"/>
        <v/>
      </c>
      <c r="AR295" s="59" t="str">
        <f t="shared" si="1521"/>
        <v xml:space="preserve"> </v>
      </c>
      <c r="AS295" s="75"/>
      <c r="AT295" s="59">
        <f t="shared" si="1522"/>
        <v>0</v>
      </c>
      <c r="AU295" s="59" t="str">
        <f t="shared" si="1523"/>
        <v/>
      </c>
      <c r="AV295" s="59" t="str">
        <f t="shared" si="1524"/>
        <v/>
      </c>
      <c r="AW295" s="59" t="str">
        <f t="shared" si="1525"/>
        <v/>
      </c>
      <c r="AX295" s="59" t="str">
        <f t="shared" si="1526"/>
        <v/>
      </c>
      <c r="AY295" s="59" t="str">
        <f t="shared" si="1527"/>
        <v xml:space="preserve"> </v>
      </c>
      <c r="AZ295" s="75"/>
      <c r="BA295" s="59" t="str">
        <f t="shared" si="1528"/>
        <v/>
      </c>
      <c r="BB295" s="59" t="str">
        <f t="shared" si="1529"/>
        <v/>
      </c>
      <c r="BC295" s="59" t="str">
        <f t="shared" si="1530"/>
        <v xml:space="preserve"> </v>
      </c>
      <c r="BD295" s="75"/>
      <c r="BE295" s="59" t="str">
        <f t="shared" si="1531"/>
        <v/>
      </c>
      <c r="BF295" s="59" t="str">
        <f t="shared" si="1532"/>
        <v/>
      </c>
      <c r="BG295" s="59" t="str">
        <f t="shared" si="1533"/>
        <v xml:space="preserve"> </v>
      </c>
      <c r="BH295" s="75"/>
      <c r="BI295" s="59">
        <f t="shared" si="1534"/>
        <v>0</v>
      </c>
      <c r="BJ295" s="59" t="str">
        <f t="shared" si="1535"/>
        <v/>
      </c>
      <c r="BK295" s="59" t="str">
        <f t="shared" si="1536"/>
        <v/>
      </c>
      <c r="BL295" s="59" t="str">
        <f t="shared" si="1537"/>
        <v/>
      </c>
      <c r="BM295" s="59" t="str">
        <f t="shared" si="1538"/>
        <v/>
      </c>
      <c r="BN295" s="59" t="str">
        <f t="shared" si="1539"/>
        <v>zero euro</v>
      </c>
      <c r="BO295" s="75"/>
      <c r="BP295" s="59" t="str">
        <f t="shared" si="1540"/>
        <v/>
      </c>
      <c r="BQ295" s="75"/>
      <c r="BR295" s="59" t="str">
        <f t="shared" si="1541"/>
        <v/>
      </c>
      <c r="BS295" s="59" t="str">
        <f t="shared" si="1542"/>
        <v/>
      </c>
      <c r="BT295" s="59" t="str">
        <f t="shared" si="1543"/>
        <v xml:space="preserve"> </v>
      </c>
      <c r="BU295" s="75"/>
      <c r="BV295" s="59">
        <f t="shared" si="1544"/>
        <v>0</v>
      </c>
      <c r="BW295" s="59" t="str">
        <f t="shared" ref="BW295:BW300" si="1558">IF(OR(VALUE(U295)=0,BV295="",VALUE(U295)&gt;5,AND(VALUE(BV295)&gt;5,VALUE(BV295)&lt;16),AND(VALUE(BV295)&gt;65,VALUE(BV295)&lt;76),AND(VALUE(BV295)&gt;85,VALUE(BV295)&lt;96)),"",CONCATENATE(IF(VALUE(U295)=1,"un",IF(VALUE(U295)=2,"deux",IF(VALUE(U295)=3,"trois",IF(VALUE(U295)=4,"quatre",IF(VALUE(U295)=5,"cinq")))))," centime"))</f>
        <v/>
      </c>
      <c r="BX295" s="59" t="str">
        <f t="shared" ref="BX295:BX300" si="1559">IF(OR(BV295="",VALUE(U295)&lt;6,AND(VALUE(BV295)&gt;10,VALUE(BV295)&lt;17),BV295=76,BV295=96),"",CONCATENATE(IF(VALUE(U295)=6,"six",IF(VALUE(U295)=7,"sept",IF(VALUE(U295)=8,"huit",IF(VALUE(U295)=9,"neuf",IF(VALUE(BV295)=10,"dix")))))," centime"))</f>
        <v/>
      </c>
      <c r="BY295" s="59" t="str">
        <f t="shared" ref="BY295:BY300" si="1560">IF(OR(BV295="",VALUE(BV295)&lt;11,AND(VALUE(BV295)&gt;15,VALUE(BV295)&lt;71),AND(VALUE(BV295)&gt;75,VALUE(BV295)&lt;91),VALUE(BV295)&gt;95),"",CONCATENATE(IF(OR(VALUE(BV295)=91,VALUE(BV295)=71,VALUE(BV295)=11),"onze",IF(OR(VALUE(BV295)=92,VALUE(BV295)=72,VALUE(BV295)=12),"douze",IF(OR(VALUE(BV295)=93,VALUE(BV295)=73,VALUE(BV295)=13),"treize",IF(OR(BV295=94,BV295=74,BV295=14),"quatorze",IF(OR(BV295=95,BV295=75,BV295=15),"quinze")))))," centime"))</f>
        <v/>
      </c>
      <c r="BZ295" s="59" t="str">
        <f t="shared" ref="BZ295:BZ300" si="1561">IF(OR(BV295=16,BV295=76,BV295=96),"seize centime","")</f>
        <v/>
      </c>
      <c r="CA295" s="59" t="str">
        <f t="shared" ref="CA295:CA300" si="1562">CONCATENATE(" ",BW295,BX295,BY295,BZ295,IF(AND(VALUE(RIGHT(I295,2))&lt;&gt;0,VALUE(RIGHT(I295,1))=0),"centime",""),IF(VALUE(CONCATENATE(T295,U295))&gt;1,"s",""))</f>
        <v xml:space="preserve"> </v>
      </c>
      <c r="CB295" s="75"/>
      <c r="CC295" s="19" t="str">
        <f t="shared" si="1551"/>
        <v xml:space="preserve">       zero euro  </v>
      </c>
      <c r="CD295" s="47" t="e">
        <f>#REF!*H295</f>
        <v>#REF!</v>
      </c>
    </row>
    <row r="296" spans="1:82" s="10" customFormat="1" ht="11.25" x14ac:dyDescent="0.2">
      <c r="A296" s="23" t="s">
        <v>337</v>
      </c>
      <c r="B296" s="80">
        <v>2</v>
      </c>
      <c r="C296" s="80">
        <v>9</v>
      </c>
      <c r="D296" s="80">
        <f t="shared" si="1557"/>
        <v>3</v>
      </c>
      <c r="E296" s="49">
        <f>IF(G296="","",MAX(E$9:E295)+1)</f>
        <v>221</v>
      </c>
      <c r="F296" s="76" t="s">
        <v>403</v>
      </c>
      <c r="G296" s="75" t="s">
        <v>42</v>
      </c>
      <c r="H296" s="43">
        <v>0</v>
      </c>
      <c r="I296" s="79" t="str">
        <f t="shared" si="1380"/>
        <v xml:space="preserve"> 0,00</v>
      </c>
      <c r="J296" s="79" t="str">
        <f t="shared" si="1493"/>
        <v>0</v>
      </c>
      <c r="K296" s="79" t="str">
        <f t="shared" si="1494"/>
        <v>0</v>
      </c>
      <c r="L296" s="79" t="str">
        <f t="shared" si="1495"/>
        <v>0</v>
      </c>
      <c r="M296" s="79" t="str">
        <f t="shared" si="1496"/>
        <v>0</v>
      </c>
      <c r="N296" s="79" t="str">
        <f t="shared" si="1497"/>
        <v>0</v>
      </c>
      <c r="O296" s="79" t="str">
        <f t="shared" si="1498"/>
        <v>0</v>
      </c>
      <c r="P296" s="79" t="str">
        <f t="shared" si="1499"/>
        <v>0</v>
      </c>
      <c r="Q296" s="79" t="str">
        <f t="shared" si="1500"/>
        <v>0</v>
      </c>
      <c r="R296" s="79" t="str">
        <f t="shared" si="1501"/>
        <v>0</v>
      </c>
      <c r="S296" s="79" t="s">
        <v>12</v>
      </c>
      <c r="T296" s="79" t="str">
        <f t="shared" si="1502"/>
        <v>0</v>
      </c>
      <c r="U296" s="79" t="str">
        <f t="shared" si="1503"/>
        <v>0</v>
      </c>
      <c r="V296" s="75"/>
      <c r="W296" s="59" t="str">
        <f t="shared" si="1504"/>
        <v/>
      </c>
      <c r="X296" s="59" t="str">
        <f t="shared" si="1505"/>
        <v/>
      </c>
      <c r="Y296" s="59" t="str">
        <f t="shared" si="1506"/>
        <v/>
      </c>
      <c r="Z296" s="75"/>
      <c r="AA296" s="59" t="str">
        <f t="shared" si="1507"/>
        <v/>
      </c>
      <c r="AB296" s="59" t="str">
        <f t="shared" si="1508"/>
        <v/>
      </c>
      <c r="AC296" s="59" t="str">
        <f t="shared" si="1509"/>
        <v xml:space="preserve"> </v>
      </c>
      <c r="AD296" s="75"/>
      <c r="AE296" s="59">
        <f t="shared" si="1510"/>
        <v>0</v>
      </c>
      <c r="AF296" s="59" t="str">
        <f t="shared" si="1511"/>
        <v/>
      </c>
      <c r="AG296" s="59" t="str">
        <f t="shared" si="1512"/>
        <v/>
      </c>
      <c r="AH296" s="59" t="str">
        <f t="shared" si="1513"/>
        <v/>
      </c>
      <c r="AI296" s="59" t="str">
        <f t="shared" si="1514"/>
        <v/>
      </c>
      <c r="AJ296" s="59" t="str">
        <f t="shared" si="1515"/>
        <v xml:space="preserve"> </v>
      </c>
      <c r="AK296" s="75"/>
      <c r="AL296" s="59" t="str">
        <f t="shared" si="1516"/>
        <v/>
      </c>
      <c r="AM296" s="59" t="str">
        <f t="shared" si="1517"/>
        <v/>
      </c>
      <c r="AN296" s="59" t="str">
        <f t="shared" si="1518"/>
        <v xml:space="preserve"> </v>
      </c>
      <c r="AO296" s="75"/>
      <c r="AP296" s="59" t="str">
        <f t="shared" si="1519"/>
        <v/>
      </c>
      <c r="AQ296" s="59" t="str">
        <f t="shared" si="1520"/>
        <v/>
      </c>
      <c r="AR296" s="59" t="str">
        <f t="shared" si="1521"/>
        <v xml:space="preserve"> </v>
      </c>
      <c r="AS296" s="75"/>
      <c r="AT296" s="59">
        <f t="shared" si="1522"/>
        <v>0</v>
      </c>
      <c r="AU296" s="59" t="str">
        <f t="shared" si="1523"/>
        <v/>
      </c>
      <c r="AV296" s="59" t="str">
        <f t="shared" si="1524"/>
        <v/>
      </c>
      <c r="AW296" s="59" t="str">
        <f t="shared" si="1525"/>
        <v/>
      </c>
      <c r="AX296" s="59" t="str">
        <f t="shared" si="1526"/>
        <v/>
      </c>
      <c r="AY296" s="59" t="str">
        <f t="shared" si="1527"/>
        <v xml:space="preserve"> </v>
      </c>
      <c r="AZ296" s="75"/>
      <c r="BA296" s="59" t="str">
        <f t="shared" si="1528"/>
        <v/>
      </c>
      <c r="BB296" s="59" t="str">
        <f t="shared" si="1529"/>
        <v/>
      </c>
      <c r="BC296" s="59" t="str">
        <f t="shared" si="1530"/>
        <v xml:space="preserve"> </v>
      </c>
      <c r="BD296" s="75"/>
      <c r="BE296" s="59" t="str">
        <f t="shared" si="1531"/>
        <v/>
      </c>
      <c r="BF296" s="59" t="str">
        <f t="shared" si="1532"/>
        <v/>
      </c>
      <c r="BG296" s="59" t="str">
        <f t="shared" si="1533"/>
        <v xml:space="preserve"> </v>
      </c>
      <c r="BH296" s="75"/>
      <c r="BI296" s="59">
        <f t="shared" si="1534"/>
        <v>0</v>
      </c>
      <c r="BJ296" s="59" t="str">
        <f t="shared" si="1535"/>
        <v/>
      </c>
      <c r="BK296" s="59" t="str">
        <f t="shared" si="1536"/>
        <v/>
      </c>
      <c r="BL296" s="59" t="str">
        <f t="shared" si="1537"/>
        <v/>
      </c>
      <c r="BM296" s="59" t="str">
        <f t="shared" si="1538"/>
        <v/>
      </c>
      <c r="BN296" s="59" t="str">
        <f t="shared" si="1539"/>
        <v>zero euro</v>
      </c>
      <c r="BO296" s="75"/>
      <c r="BP296" s="59" t="str">
        <f t="shared" si="1540"/>
        <v/>
      </c>
      <c r="BQ296" s="75"/>
      <c r="BR296" s="59" t="str">
        <f t="shared" si="1541"/>
        <v/>
      </c>
      <c r="BS296" s="59" t="str">
        <f t="shared" si="1542"/>
        <v/>
      </c>
      <c r="BT296" s="59" t="str">
        <f t="shared" si="1543"/>
        <v xml:space="preserve"> </v>
      </c>
      <c r="BU296" s="75"/>
      <c r="BV296" s="59">
        <f t="shared" si="1544"/>
        <v>0</v>
      </c>
      <c r="BW296" s="59" t="str">
        <f t="shared" si="1558"/>
        <v/>
      </c>
      <c r="BX296" s="59" t="str">
        <f t="shared" si="1559"/>
        <v/>
      </c>
      <c r="BY296" s="59" t="str">
        <f t="shared" si="1560"/>
        <v/>
      </c>
      <c r="BZ296" s="59" t="str">
        <f t="shared" si="1561"/>
        <v/>
      </c>
      <c r="CA296" s="59" t="str">
        <f t="shared" si="1562"/>
        <v xml:space="preserve"> </v>
      </c>
      <c r="CB296" s="75"/>
      <c r="CC296" s="19" t="str">
        <f t="shared" si="1551"/>
        <v xml:space="preserve">       zero euro  </v>
      </c>
      <c r="CD296" s="47" t="e">
        <f>#REF!*H296</f>
        <v>#REF!</v>
      </c>
    </row>
    <row r="297" spans="1:82" s="10" customFormat="1" ht="11.25" x14ac:dyDescent="0.2">
      <c r="A297" s="23" t="s">
        <v>337</v>
      </c>
      <c r="B297" s="80">
        <v>2</v>
      </c>
      <c r="C297" s="80">
        <v>9</v>
      </c>
      <c r="D297" s="80">
        <f t="shared" si="1557"/>
        <v>3</v>
      </c>
      <c r="E297" s="49">
        <f>IF(G297="","",MAX(E$9:E296)+1)</f>
        <v>222</v>
      </c>
      <c r="F297" s="76" t="s">
        <v>221</v>
      </c>
      <c r="G297" s="75" t="s">
        <v>42</v>
      </c>
      <c r="H297" s="43">
        <v>0</v>
      </c>
      <c r="I297" s="79" t="str">
        <f t="shared" si="1380"/>
        <v xml:space="preserve"> 0,00</v>
      </c>
      <c r="J297" s="79" t="str">
        <f t="shared" si="1493"/>
        <v>0</v>
      </c>
      <c r="K297" s="79" t="str">
        <f t="shared" si="1494"/>
        <v>0</v>
      </c>
      <c r="L297" s="79" t="str">
        <f t="shared" si="1495"/>
        <v>0</v>
      </c>
      <c r="M297" s="79" t="str">
        <f t="shared" si="1496"/>
        <v>0</v>
      </c>
      <c r="N297" s="79" t="str">
        <f t="shared" si="1497"/>
        <v>0</v>
      </c>
      <c r="O297" s="79" t="str">
        <f t="shared" si="1498"/>
        <v>0</v>
      </c>
      <c r="P297" s="79" t="str">
        <f t="shared" si="1499"/>
        <v>0</v>
      </c>
      <c r="Q297" s="79" t="str">
        <f t="shared" si="1500"/>
        <v>0</v>
      </c>
      <c r="R297" s="79" t="str">
        <f t="shared" si="1501"/>
        <v>0</v>
      </c>
      <c r="S297" s="79" t="s">
        <v>12</v>
      </c>
      <c r="T297" s="79" t="str">
        <f t="shared" si="1502"/>
        <v>0</v>
      </c>
      <c r="U297" s="79" t="str">
        <f t="shared" si="1503"/>
        <v>0</v>
      </c>
      <c r="V297" s="75"/>
      <c r="W297" s="59" t="str">
        <f t="shared" si="1504"/>
        <v/>
      </c>
      <c r="X297" s="59" t="str">
        <f t="shared" si="1505"/>
        <v/>
      </c>
      <c r="Y297" s="59" t="str">
        <f t="shared" si="1506"/>
        <v/>
      </c>
      <c r="Z297" s="75"/>
      <c r="AA297" s="59" t="str">
        <f t="shared" si="1507"/>
        <v/>
      </c>
      <c r="AB297" s="59" t="str">
        <f t="shared" si="1508"/>
        <v/>
      </c>
      <c r="AC297" s="59" t="str">
        <f t="shared" si="1509"/>
        <v xml:space="preserve"> </v>
      </c>
      <c r="AD297" s="75"/>
      <c r="AE297" s="59">
        <f t="shared" si="1510"/>
        <v>0</v>
      </c>
      <c r="AF297" s="59" t="str">
        <f t="shared" si="1511"/>
        <v/>
      </c>
      <c r="AG297" s="59" t="str">
        <f t="shared" si="1512"/>
        <v/>
      </c>
      <c r="AH297" s="59" t="str">
        <f t="shared" si="1513"/>
        <v/>
      </c>
      <c r="AI297" s="59" t="str">
        <f t="shared" si="1514"/>
        <v/>
      </c>
      <c r="AJ297" s="59" t="str">
        <f t="shared" si="1515"/>
        <v xml:space="preserve"> </v>
      </c>
      <c r="AK297" s="75"/>
      <c r="AL297" s="59" t="str">
        <f t="shared" si="1516"/>
        <v/>
      </c>
      <c r="AM297" s="59" t="str">
        <f t="shared" si="1517"/>
        <v/>
      </c>
      <c r="AN297" s="59" t="str">
        <f t="shared" si="1518"/>
        <v xml:space="preserve"> </v>
      </c>
      <c r="AO297" s="75"/>
      <c r="AP297" s="59" t="str">
        <f t="shared" si="1519"/>
        <v/>
      </c>
      <c r="AQ297" s="59" t="str">
        <f t="shared" si="1520"/>
        <v/>
      </c>
      <c r="AR297" s="59" t="str">
        <f t="shared" si="1521"/>
        <v xml:space="preserve"> </v>
      </c>
      <c r="AS297" s="75"/>
      <c r="AT297" s="59">
        <f t="shared" si="1522"/>
        <v>0</v>
      </c>
      <c r="AU297" s="59" t="str">
        <f t="shared" si="1523"/>
        <v/>
      </c>
      <c r="AV297" s="59" t="str">
        <f t="shared" si="1524"/>
        <v/>
      </c>
      <c r="AW297" s="59" t="str">
        <f t="shared" si="1525"/>
        <v/>
      </c>
      <c r="AX297" s="59" t="str">
        <f t="shared" si="1526"/>
        <v/>
      </c>
      <c r="AY297" s="59" t="str">
        <f t="shared" si="1527"/>
        <v xml:space="preserve"> </v>
      </c>
      <c r="AZ297" s="75"/>
      <c r="BA297" s="59" t="str">
        <f t="shared" si="1528"/>
        <v/>
      </c>
      <c r="BB297" s="59" t="str">
        <f t="shared" si="1529"/>
        <v/>
      </c>
      <c r="BC297" s="59" t="str">
        <f t="shared" si="1530"/>
        <v xml:space="preserve"> </v>
      </c>
      <c r="BD297" s="75"/>
      <c r="BE297" s="59" t="str">
        <f t="shared" si="1531"/>
        <v/>
      </c>
      <c r="BF297" s="59" t="str">
        <f t="shared" si="1532"/>
        <v/>
      </c>
      <c r="BG297" s="59" t="str">
        <f t="shared" si="1533"/>
        <v xml:space="preserve"> </v>
      </c>
      <c r="BH297" s="75"/>
      <c r="BI297" s="59">
        <f t="shared" si="1534"/>
        <v>0</v>
      </c>
      <c r="BJ297" s="59" t="str">
        <f t="shared" si="1535"/>
        <v/>
      </c>
      <c r="BK297" s="59" t="str">
        <f t="shared" si="1536"/>
        <v/>
      </c>
      <c r="BL297" s="59" t="str">
        <f t="shared" si="1537"/>
        <v/>
      </c>
      <c r="BM297" s="59" t="str">
        <f t="shared" si="1538"/>
        <v/>
      </c>
      <c r="BN297" s="59" t="str">
        <f t="shared" si="1539"/>
        <v>zero euro</v>
      </c>
      <c r="BO297" s="75"/>
      <c r="BP297" s="59" t="str">
        <f t="shared" si="1540"/>
        <v/>
      </c>
      <c r="BQ297" s="75"/>
      <c r="BR297" s="59" t="str">
        <f t="shared" si="1541"/>
        <v/>
      </c>
      <c r="BS297" s="59" t="str">
        <f t="shared" si="1542"/>
        <v/>
      </c>
      <c r="BT297" s="59" t="str">
        <f t="shared" si="1543"/>
        <v xml:space="preserve"> </v>
      </c>
      <c r="BU297" s="75"/>
      <c r="BV297" s="59">
        <f t="shared" si="1544"/>
        <v>0</v>
      </c>
      <c r="BW297" s="59" t="str">
        <f t="shared" si="1558"/>
        <v/>
      </c>
      <c r="BX297" s="59" t="str">
        <f t="shared" si="1559"/>
        <v/>
      </c>
      <c r="BY297" s="59" t="str">
        <f t="shared" si="1560"/>
        <v/>
      </c>
      <c r="BZ297" s="59" t="str">
        <f t="shared" si="1561"/>
        <v/>
      </c>
      <c r="CA297" s="59" t="str">
        <f t="shared" si="1562"/>
        <v xml:space="preserve"> </v>
      </c>
      <c r="CB297" s="75"/>
      <c r="CC297" s="19" t="str">
        <f t="shared" si="1551"/>
        <v xml:space="preserve">       zero euro  </v>
      </c>
      <c r="CD297" s="47" t="e">
        <f>#REF!*H297</f>
        <v>#REF!</v>
      </c>
    </row>
    <row r="298" spans="1:82" s="10" customFormat="1" ht="11.25" x14ac:dyDescent="0.2">
      <c r="A298" s="23" t="s">
        <v>337</v>
      </c>
      <c r="B298" s="80">
        <v>2</v>
      </c>
      <c r="C298" s="80">
        <v>9</v>
      </c>
      <c r="D298" s="80">
        <f t="shared" si="1557"/>
        <v>3</v>
      </c>
      <c r="E298" s="49">
        <f>IF(G298="","",MAX(E$9:E297)+1)</f>
        <v>223</v>
      </c>
      <c r="F298" s="76" t="s">
        <v>222</v>
      </c>
      <c r="G298" s="75" t="s">
        <v>28</v>
      </c>
      <c r="H298" s="43">
        <v>0</v>
      </c>
      <c r="I298" s="79" t="str">
        <f t="shared" si="1380"/>
        <v xml:space="preserve"> 0,00</v>
      </c>
      <c r="J298" s="79" t="str">
        <f t="shared" si="1493"/>
        <v>0</v>
      </c>
      <c r="K298" s="79" t="str">
        <f t="shared" si="1494"/>
        <v>0</v>
      </c>
      <c r="L298" s="79" t="str">
        <f t="shared" si="1495"/>
        <v>0</v>
      </c>
      <c r="M298" s="79" t="str">
        <f t="shared" si="1496"/>
        <v>0</v>
      </c>
      <c r="N298" s="79" t="str">
        <f t="shared" si="1497"/>
        <v>0</v>
      </c>
      <c r="O298" s="79" t="str">
        <f t="shared" si="1498"/>
        <v>0</v>
      </c>
      <c r="P298" s="79" t="str">
        <f t="shared" si="1499"/>
        <v>0</v>
      </c>
      <c r="Q298" s="79" t="str">
        <f t="shared" si="1500"/>
        <v>0</v>
      </c>
      <c r="R298" s="79" t="str">
        <f t="shared" si="1501"/>
        <v>0</v>
      </c>
      <c r="S298" s="79" t="s">
        <v>12</v>
      </c>
      <c r="T298" s="79" t="str">
        <f t="shared" si="1502"/>
        <v>0</v>
      </c>
      <c r="U298" s="79" t="str">
        <f t="shared" si="1503"/>
        <v>0</v>
      </c>
      <c r="V298" s="75"/>
      <c r="W298" s="59" t="str">
        <f t="shared" si="1504"/>
        <v/>
      </c>
      <c r="X298" s="59" t="str">
        <f t="shared" si="1505"/>
        <v/>
      </c>
      <c r="Y298" s="59" t="str">
        <f t="shared" si="1506"/>
        <v/>
      </c>
      <c r="Z298" s="75"/>
      <c r="AA298" s="59" t="str">
        <f t="shared" si="1507"/>
        <v/>
      </c>
      <c r="AB298" s="59" t="str">
        <f t="shared" si="1508"/>
        <v/>
      </c>
      <c r="AC298" s="59" t="str">
        <f t="shared" si="1509"/>
        <v xml:space="preserve"> </v>
      </c>
      <c r="AD298" s="75"/>
      <c r="AE298" s="59">
        <f t="shared" si="1510"/>
        <v>0</v>
      </c>
      <c r="AF298" s="59" t="str">
        <f t="shared" si="1511"/>
        <v/>
      </c>
      <c r="AG298" s="59" t="str">
        <f t="shared" si="1512"/>
        <v/>
      </c>
      <c r="AH298" s="59" t="str">
        <f t="shared" si="1513"/>
        <v/>
      </c>
      <c r="AI298" s="59" t="str">
        <f t="shared" si="1514"/>
        <v/>
      </c>
      <c r="AJ298" s="59" t="str">
        <f t="shared" si="1515"/>
        <v xml:space="preserve"> </v>
      </c>
      <c r="AK298" s="75"/>
      <c r="AL298" s="59" t="str">
        <f t="shared" si="1516"/>
        <v/>
      </c>
      <c r="AM298" s="59" t="str">
        <f t="shared" si="1517"/>
        <v/>
      </c>
      <c r="AN298" s="59" t="str">
        <f t="shared" si="1518"/>
        <v xml:space="preserve"> </v>
      </c>
      <c r="AO298" s="75"/>
      <c r="AP298" s="59" t="str">
        <f t="shared" si="1519"/>
        <v/>
      </c>
      <c r="AQ298" s="59" t="str">
        <f t="shared" si="1520"/>
        <v/>
      </c>
      <c r="AR298" s="59" t="str">
        <f t="shared" si="1521"/>
        <v xml:space="preserve"> </v>
      </c>
      <c r="AS298" s="75"/>
      <c r="AT298" s="59">
        <f t="shared" si="1522"/>
        <v>0</v>
      </c>
      <c r="AU298" s="59" t="str">
        <f t="shared" si="1523"/>
        <v/>
      </c>
      <c r="AV298" s="59" t="str">
        <f t="shared" si="1524"/>
        <v/>
      </c>
      <c r="AW298" s="59" t="str">
        <f t="shared" si="1525"/>
        <v/>
      </c>
      <c r="AX298" s="59" t="str">
        <f t="shared" si="1526"/>
        <v/>
      </c>
      <c r="AY298" s="59" t="str">
        <f t="shared" si="1527"/>
        <v xml:space="preserve"> </v>
      </c>
      <c r="AZ298" s="75"/>
      <c r="BA298" s="59" t="str">
        <f t="shared" si="1528"/>
        <v/>
      </c>
      <c r="BB298" s="59" t="str">
        <f t="shared" si="1529"/>
        <v/>
      </c>
      <c r="BC298" s="59" t="str">
        <f t="shared" si="1530"/>
        <v xml:space="preserve"> </v>
      </c>
      <c r="BD298" s="75"/>
      <c r="BE298" s="59" t="str">
        <f t="shared" si="1531"/>
        <v/>
      </c>
      <c r="BF298" s="59" t="str">
        <f t="shared" si="1532"/>
        <v/>
      </c>
      <c r="BG298" s="59" t="str">
        <f t="shared" si="1533"/>
        <v xml:space="preserve"> </v>
      </c>
      <c r="BH298" s="75"/>
      <c r="BI298" s="59">
        <f t="shared" si="1534"/>
        <v>0</v>
      </c>
      <c r="BJ298" s="59" t="str">
        <f t="shared" si="1535"/>
        <v/>
      </c>
      <c r="BK298" s="59" t="str">
        <f t="shared" si="1536"/>
        <v/>
      </c>
      <c r="BL298" s="59" t="str">
        <f t="shared" si="1537"/>
        <v/>
      </c>
      <c r="BM298" s="59" t="str">
        <f t="shared" si="1538"/>
        <v/>
      </c>
      <c r="BN298" s="59" t="str">
        <f t="shared" si="1539"/>
        <v>zero euro</v>
      </c>
      <c r="BO298" s="75"/>
      <c r="BP298" s="59" t="str">
        <f t="shared" si="1540"/>
        <v/>
      </c>
      <c r="BQ298" s="75"/>
      <c r="BR298" s="59" t="str">
        <f t="shared" si="1541"/>
        <v/>
      </c>
      <c r="BS298" s="59" t="str">
        <f t="shared" si="1542"/>
        <v/>
      </c>
      <c r="BT298" s="59" t="str">
        <f t="shared" si="1543"/>
        <v xml:space="preserve"> </v>
      </c>
      <c r="BU298" s="75"/>
      <c r="BV298" s="59">
        <f t="shared" si="1544"/>
        <v>0</v>
      </c>
      <c r="BW298" s="59" t="str">
        <f t="shared" si="1558"/>
        <v/>
      </c>
      <c r="BX298" s="59" t="str">
        <f t="shared" si="1559"/>
        <v/>
      </c>
      <c r="BY298" s="59" t="str">
        <f t="shared" si="1560"/>
        <v/>
      </c>
      <c r="BZ298" s="59" t="str">
        <f t="shared" si="1561"/>
        <v/>
      </c>
      <c r="CA298" s="59" t="str">
        <f t="shared" si="1562"/>
        <v xml:space="preserve"> </v>
      </c>
      <c r="CB298" s="75"/>
      <c r="CC298" s="19" t="str">
        <f t="shared" si="1551"/>
        <v xml:space="preserve">       zero euro  </v>
      </c>
      <c r="CD298" s="47" t="e">
        <f>#REF!*H298</f>
        <v>#REF!</v>
      </c>
    </row>
    <row r="299" spans="1:82" s="10" customFormat="1" ht="22.5" x14ac:dyDescent="0.2">
      <c r="A299" s="23" t="s">
        <v>337</v>
      </c>
      <c r="B299" s="80">
        <v>2</v>
      </c>
      <c r="C299" s="80">
        <v>9</v>
      </c>
      <c r="D299" s="80">
        <f t="shared" si="1557"/>
        <v>3</v>
      </c>
      <c r="E299" s="49">
        <f>IF(G299="","",MAX(E$9:E298)+1)</f>
        <v>224</v>
      </c>
      <c r="F299" s="76" t="s">
        <v>423</v>
      </c>
      <c r="G299" s="48" t="s">
        <v>374</v>
      </c>
      <c r="H299" s="43">
        <v>0</v>
      </c>
      <c r="I299" s="79" t="str">
        <f t="shared" si="1380"/>
        <v xml:space="preserve"> 0,00</v>
      </c>
      <c r="J299" s="79" t="str">
        <f t="shared" si="1493"/>
        <v>0</v>
      </c>
      <c r="K299" s="79" t="str">
        <f t="shared" si="1494"/>
        <v>0</v>
      </c>
      <c r="L299" s="79" t="str">
        <f t="shared" si="1495"/>
        <v>0</v>
      </c>
      <c r="M299" s="79" t="str">
        <f t="shared" si="1496"/>
        <v>0</v>
      </c>
      <c r="N299" s="79" t="str">
        <f t="shared" si="1497"/>
        <v>0</v>
      </c>
      <c r="O299" s="79" t="str">
        <f t="shared" si="1498"/>
        <v>0</v>
      </c>
      <c r="P299" s="79" t="str">
        <f t="shared" si="1499"/>
        <v>0</v>
      </c>
      <c r="Q299" s="79" t="str">
        <f t="shared" si="1500"/>
        <v>0</v>
      </c>
      <c r="R299" s="79" t="str">
        <f t="shared" si="1501"/>
        <v>0</v>
      </c>
      <c r="S299" s="79" t="s">
        <v>12</v>
      </c>
      <c r="T299" s="79" t="str">
        <f t="shared" si="1502"/>
        <v>0</v>
      </c>
      <c r="U299" s="79" t="str">
        <f t="shared" si="1503"/>
        <v>0</v>
      </c>
      <c r="V299" s="75"/>
      <c r="W299" s="59" t="str">
        <f t="shared" si="1504"/>
        <v/>
      </c>
      <c r="X299" s="59" t="str">
        <f t="shared" si="1505"/>
        <v/>
      </c>
      <c r="Y299" s="59" t="str">
        <f t="shared" si="1506"/>
        <v/>
      </c>
      <c r="Z299" s="75"/>
      <c r="AA299" s="59" t="str">
        <f t="shared" si="1507"/>
        <v/>
      </c>
      <c r="AB299" s="59" t="str">
        <f t="shared" si="1508"/>
        <v/>
      </c>
      <c r="AC299" s="59" t="str">
        <f t="shared" si="1509"/>
        <v xml:space="preserve"> </v>
      </c>
      <c r="AD299" s="75"/>
      <c r="AE299" s="59">
        <f t="shared" si="1510"/>
        <v>0</v>
      </c>
      <c r="AF299" s="59" t="str">
        <f t="shared" si="1511"/>
        <v/>
      </c>
      <c r="AG299" s="59" t="str">
        <f t="shared" si="1512"/>
        <v/>
      </c>
      <c r="AH299" s="59" t="str">
        <f t="shared" si="1513"/>
        <v/>
      </c>
      <c r="AI299" s="59" t="str">
        <f t="shared" si="1514"/>
        <v/>
      </c>
      <c r="AJ299" s="59" t="str">
        <f t="shared" si="1515"/>
        <v xml:space="preserve"> </v>
      </c>
      <c r="AK299" s="75"/>
      <c r="AL299" s="59" t="str">
        <f t="shared" si="1516"/>
        <v/>
      </c>
      <c r="AM299" s="59" t="str">
        <f t="shared" si="1517"/>
        <v/>
      </c>
      <c r="AN299" s="59" t="str">
        <f t="shared" si="1518"/>
        <v xml:space="preserve"> </v>
      </c>
      <c r="AO299" s="75"/>
      <c r="AP299" s="59" t="str">
        <f t="shared" si="1519"/>
        <v/>
      </c>
      <c r="AQ299" s="59" t="str">
        <f t="shared" si="1520"/>
        <v/>
      </c>
      <c r="AR299" s="59" t="str">
        <f t="shared" si="1521"/>
        <v xml:space="preserve"> </v>
      </c>
      <c r="AS299" s="75"/>
      <c r="AT299" s="59">
        <f t="shared" si="1522"/>
        <v>0</v>
      </c>
      <c r="AU299" s="59" t="str">
        <f t="shared" si="1523"/>
        <v/>
      </c>
      <c r="AV299" s="59" t="str">
        <f t="shared" si="1524"/>
        <v/>
      </c>
      <c r="AW299" s="59" t="str">
        <f t="shared" si="1525"/>
        <v/>
      </c>
      <c r="AX299" s="59" t="str">
        <f t="shared" si="1526"/>
        <v/>
      </c>
      <c r="AY299" s="59" t="str">
        <f t="shared" si="1527"/>
        <v xml:space="preserve"> </v>
      </c>
      <c r="AZ299" s="75"/>
      <c r="BA299" s="59" t="str">
        <f t="shared" si="1528"/>
        <v/>
      </c>
      <c r="BB299" s="59" t="str">
        <f t="shared" si="1529"/>
        <v/>
      </c>
      <c r="BC299" s="59" t="str">
        <f t="shared" si="1530"/>
        <v xml:space="preserve"> </v>
      </c>
      <c r="BD299" s="75"/>
      <c r="BE299" s="59" t="str">
        <f t="shared" si="1531"/>
        <v/>
      </c>
      <c r="BF299" s="59" t="str">
        <f t="shared" si="1532"/>
        <v/>
      </c>
      <c r="BG299" s="59" t="str">
        <f t="shared" si="1533"/>
        <v xml:space="preserve"> </v>
      </c>
      <c r="BH299" s="75"/>
      <c r="BI299" s="59">
        <f t="shared" si="1534"/>
        <v>0</v>
      </c>
      <c r="BJ299" s="59" t="str">
        <f t="shared" si="1535"/>
        <v/>
      </c>
      <c r="BK299" s="59" t="str">
        <f t="shared" si="1536"/>
        <v/>
      </c>
      <c r="BL299" s="59" t="str">
        <f t="shared" si="1537"/>
        <v/>
      </c>
      <c r="BM299" s="59" t="str">
        <f t="shared" si="1538"/>
        <v/>
      </c>
      <c r="BN299" s="59" t="str">
        <f t="shared" si="1539"/>
        <v>zero euro</v>
      </c>
      <c r="BO299" s="75"/>
      <c r="BP299" s="59" t="str">
        <f t="shared" si="1540"/>
        <v/>
      </c>
      <c r="BQ299" s="75"/>
      <c r="BR299" s="59" t="str">
        <f t="shared" si="1541"/>
        <v/>
      </c>
      <c r="BS299" s="59" t="str">
        <f t="shared" si="1542"/>
        <v/>
      </c>
      <c r="BT299" s="59" t="str">
        <f t="shared" si="1543"/>
        <v xml:space="preserve"> </v>
      </c>
      <c r="BU299" s="75"/>
      <c r="BV299" s="59">
        <f t="shared" si="1544"/>
        <v>0</v>
      </c>
      <c r="BW299" s="59" t="str">
        <f t="shared" si="1558"/>
        <v/>
      </c>
      <c r="BX299" s="59" t="str">
        <f t="shared" si="1559"/>
        <v/>
      </c>
      <c r="BY299" s="59" t="str">
        <f t="shared" si="1560"/>
        <v/>
      </c>
      <c r="BZ299" s="59" t="str">
        <f t="shared" si="1561"/>
        <v/>
      </c>
      <c r="CA299" s="59" t="str">
        <f t="shared" si="1562"/>
        <v xml:space="preserve"> </v>
      </c>
      <c r="CB299" s="75"/>
      <c r="CC299" s="19" t="str">
        <f t="shared" si="1551"/>
        <v xml:space="preserve">       zero euro  </v>
      </c>
      <c r="CD299" s="47" t="e">
        <f>#REF!*H299</f>
        <v>#REF!</v>
      </c>
    </row>
    <row r="300" spans="1:82" s="10" customFormat="1" ht="11.25" x14ac:dyDescent="0.2">
      <c r="A300" s="23" t="s">
        <v>337</v>
      </c>
      <c r="B300" s="80">
        <v>2</v>
      </c>
      <c r="C300" s="80">
        <v>9</v>
      </c>
      <c r="D300" s="80">
        <f t="shared" si="1557"/>
        <v>3</v>
      </c>
      <c r="E300" s="49">
        <f>IF(G300="","",MAX(E$9:E299)+1)</f>
        <v>225</v>
      </c>
      <c r="F300" s="76" t="s">
        <v>223</v>
      </c>
      <c r="G300" s="75" t="s">
        <v>28</v>
      </c>
      <c r="H300" s="43">
        <v>0</v>
      </c>
      <c r="I300" s="79" t="str">
        <f t="shared" si="1380"/>
        <v xml:space="preserve"> 0,00</v>
      </c>
      <c r="J300" s="79" t="str">
        <f t="shared" si="1493"/>
        <v>0</v>
      </c>
      <c r="K300" s="79" t="str">
        <f t="shared" si="1494"/>
        <v>0</v>
      </c>
      <c r="L300" s="79" t="str">
        <f t="shared" si="1495"/>
        <v>0</v>
      </c>
      <c r="M300" s="79" t="str">
        <f t="shared" si="1496"/>
        <v>0</v>
      </c>
      <c r="N300" s="79" t="str">
        <f t="shared" si="1497"/>
        <v>0</v>
      </c>
      <c r="O300" s="79" t="str">
        <f t="shared" si="1498"/>
        <v>0</v>
      </c>
      <c r="P300" s="79" t="str">
        <f t="shared" si="1499"/>
        <v>0</v>
      </c>
      <c r="Q300" s="79" t="str">
        <f t="shared" si="1500"/>
        <v>0</v>
      </c>
      <c r="R300" s="79" t="str">
        <f t="shared" si="1501"/>
        <v>0</v>
      </c>
      <c r="S300" s="79" t="s">
        <v>12</v>
      </c>
      <c r="T300" s="79" t="str">
        <f t="shared" si="1502"/>
        <v>0</v>
      </c>
      <c r="U300" s="79" t="str">
        <f t="shared" si="1503"/>
        <v>0</v>
      </c>
      <c r="V300" s="75"/>
      <c r="W300" s="59" t="str">
        <f t="shared" si="1504"/>
        <v/>
      </c>
      <c r="X300" s="59" t="str">
        <f t="shared" si="1505"/>
        <v/>
      </c>
      <c r="Y300" s="59" t="str">
        <f t="shared" si="1506"/>
        <v/>
      </c>
      <c r="Z300" s="75"/>
      <c r="AA300" s="59" t="str">
        <f t="shared" si="1507"/>
        <v/>
      </c>
      <c r="AB300" s="59" t="str">
        <f t="shared" si="1508"/>
        <v/>
      </c>
      <c r="AC300" s="59" t="str">
        <f t="shared" si="1509"/>
        <v xml:space="preserve"> </v>
      </c>
      <c r="AD300" s="75"/>
      <c r="AE300" s="59">
        <f t="shared" si="1510"/>
        <v>0</v>
      </c>
      <c r="AF300" s="59" t="str">
        <f t="shared" si="1511"/>
        <v/>
      </c>
      <c r="AG300" s="59" t="str">
        <f t="shared" si="1512"/>
        <v/>
      </c>
      <c r="AH300" s="59" t="str">
        <f t="shared" si="1513"/>
        <v/>
      </c>
      <c r="AI300" s="59" t="str">
        <f t="shared" si="1514"/>
        <v/>
      </c>
      <c r="AJ300" s="59" t="str">
        <f t="shared" si="1515"/>
        <v xml:space="preserve"> </v>
      </c>
      <c r="AK300" s="75"/>
      <c r="AL300" s="59" t="str">
        <f t="shared" si="1516"/>
        <v/>
      </c>
      <c r="AM300" s="59" t="str">
        <f t="shared" si="1517"/>
        <v/>
      </c>
      <c r="AN300" s="59" t="str">
        <f t="shared" si="1518"/>
        <v xml:space="preserve"> </v>
      </c>
      <c r="AO300" s="75"/>
      <c r="AP300" s="59" t="str">
        <f t="shared" si="1519"/>
        <v/>
      </c>
      <c r="AQ300" s="59" t="str">
        <f t="shared" si="1520"/>
        <v/>
      </c>
      <c r="AR300" s="59" t="str">
        <f t="shared" si="1521"/>
        <v xml:space="preserve"> </v>
      </c>
      <c r="AS300" s="75"/>
      <c r="AT300" s="59">
        <f t="shared" si="1522"/>
        <v>0</v>
      </c>
      <c r="AU300" s="59" t="str">
        <f t="shared" si="1523"/>
        <v/>
      </c>
      <c r="AV300" s="59" t="str">
        <f t="shared" si="1524"/>
        <v/>
      </c>
      <c r="AW300" s="59" t="str">
        <f t="shared" si="1525"/>
        <v/>
      </c>
      <c r="AX300" s="59" t="str">
        <f t="shared" si="1526"/>
        <v/>
      </c>
      <c r="AY300" s="59" t="str">
        <f t="shared" si="1527"/>
        <v xml:space="preserve"> </v>
      </c>
      <c r="AZ300" s="75"/>
      <c r="BA300" s="59" t="str">
        <f t="shared" si="1528"/>
        <v/>
      </c>
      <c r="BB300" s="59" t="str">
        <f t="shared" si="1529"/>
        <v/>
      </c>
      <c r="BC300" s="59" t="str">
        <f t="shared" si="1530"/>
        <v xml:space="preserve"> </v>
      </c>
      <c r="BD300" s="75"/>
      <c r="BE300" s="59" t="str">
        <f t="shared" si="1531"/>
        <v/>
      </c>
      <c r="BF300" s="59" t="str">
        <f t="shared" si="1532"/>
        <v/>
      </c>
      <c r="BG300" s="59" t="str">
        <f t="shared" si="1533"/>
        <v xml:space="preserve"> </v>
      </c>
      <c r="BH300" s="75"/>
      <c r="BI300" s="59">
        <f t="shared" si="1534"/>
        <v>0</v>
      </c>
      <c r="BJ300" s="59" t="str">
        <f t="shared" si="1535"/>
        <v/>
      </c>
      <c r="BK300" s="59" t="str">
        <f t="shared" si="1536"/>
        <v/>
      </c>
      <c r="BL300" s="59" t="str">
        <f t="shared" si="1537"/>
        <v/>
      </c>
      <c r="BM300" s="59" t="str">
        <f t="shared" si="1538"/>
        <v/>
      </c>
      <c r="BN300" s="59" t="str">
        <f t="shared" si="1539"/>
        <v>zero euro</v>
      </c>
      <c r="BO300" s="75"/>
      <c r="BP300" s="59" t="str">
        <f t="shared" si="1540"/>
        <v/>
      </c>
      <c r="BQ300" s="75"/>
      <c r="BR300" s="59" t="str">
        <f t="shared" si="1541"/>
        <v/>
      </c>
      <c r="BS300" s="59" t="str">
        <f t="shared" si="1542"/>
        <v/>
      </c>
      <c r="BT300" s="59" t="str">
        <f t="shared" si="1543"/>
        <v xml:space="preserve"> </v>
      </c>
      <c r="BU300" s="75"/>
      <c r="BV300" s="59">
        <f t="shared" si="1544"/>
        <v>0</v>
      </c>
      <c r="BW300" s="59" t="str">
        <f t="shared" si="1558"/>
        <v/>
      </c>
      <c r="BX300" s="59" t="str">
        <f t="shared" si="1559"/>
        <v/>
      </c>
      <c r="BY300" s="59" t="str">
        <f t="shared" si="1560"/>
        <v/>
      </c>
      <c r="BZ300" s="59" t="str">
        <f t="shared" si="1561"/>
        <v/>
      </c>
      <c r="CA300" s="59" t="str">
        <f t="shared" si="1562"/>
        <v xml:space="preserve"> </v>
      </c>
      <c r="CB300" s="75"/>
      <c r="CC300" s="19" t="str">
        <f t="shared" si="1551"/>
        <v xml:space="preserve">       zero euro  </v>
      </c>
      <c r="CD300" s="47" t="e">
        <f>#REF!*H300</f>
        <v>#REF!</v>
      </c>
    </row>
    <row r="301" spans="1:82" s="10" customFormat="1" ht="15" customHeight="1" x14ac:dyDescent="0.2">
      <c r="A301" s="23" t="s">
        <v>337</v>
      </c>
      <c r="B301" s="34">
        <v>2</v>
      </c>
      <c r="C301" s="34">
        <v>9</v>
      </c>
      <c r="D301" s="34">
        <f>$D$294+1</f>
        <v>4</v>
      </c>
      <c r="E301" s="35" t="str">
        <f>IF(G301="","",MAX(E$9:E293)+1)</f>
        <v/>
      </c>
      <c r="F301" s="83" t="s">
        <v>396</v>
      </c>
      <c r="G301" s="37"/>
      <c r="H301" s="38"/>
      <c r="I301" s="79"/>
      <c r="J301" s="79"/>
      <c r="K301" s="79"/>
      <c r="L301" s="79"/>
      <c r="M301" s="79"/>
      <c r="N301" s="79"/>
      <c r="O301" s="79"/>
      <c r="P301" s="79"/>
      <c r="Q301" s="79"/>
      <c r="R301" s="79"/>
      <c r="S301" s="79"/>
      <c r="T301" s="79"/>
      <c r="U301" s="79"/>
      <c r="V301" s="59"/>
      <c r="W301" s="59"/>
      <c r="X301" s="59"/>
      <c r="Y301" s="59"/>
      <c r="Z301" s="59"/>
      <c r="AA301" s="59"/>
      <c r="AB301" s="59"/>
      <c r="AC301" s="59"/>
      <c r="AD301" s="59"/>
      <c r="AE301" s="59"/>
      <c r="AF301" s="59"/>
      <c r="AG301" s="59"/>
      <c r="AH301" s="59"/>
      <c r="AI301" s="59"/>
      <c r="AJ301" s="59"/>
      <c r="AK301" s="59"/>
      <c r="AL301" s="59"/>
      <c r="AM301" s="59"/>
      <c r="AN301" s="59"/>
      <c r="AO301" s="59"/>
      <c r="AP301" s="59"/>
      <c r="AQ301" s="59"/>
      <c r="AR301" s="59"/>
      <c r="AS301" s="59"/>
      <c r="AT301" s="59"/>
      <c r="AU301" s="59"/>
      <c r="AV301" s="59"/>
      <c r="AW301" s="59"/>
      <c r="AX301" s="59"/>
      <c r="AY301" s="59"/>
      <c r="AZ301" s="59"/>
      <c r="BA301" s="59"/>
      <c r="BB301" s="59"/>
      <c r="BC301" s="59"/>
      <c r="BD301" s="59"/>
      <c r="BE301" s="59"/>
      <c r="BF301" s="59"/>
      <c r="BG301" s="59"/>
      <c r="BH301" s="59"/>
      <c r="BI301" s="59"/>
      <c r="BJ301" s="59"/>
      <c r="BK301" s="59"/>
      <c r="BL301" s="59"/>
      <c r="BM301" s="59"/>
      <c r="BN301" s="59"/>
      <c r="BO301" s="59"/>
      <c r="BP301" s="59"/>
      <c r="BQ301" s="59"/>
      <c r="BR301" s="59"/>
      <c r="BS301" s="59"/>
      <c r="BT301" s="59"/>
      <c r="BU301" s="59"/>
      <c r="BV301" s="59"/>
      <c r="BW301" s="59"/>
      <c r="BX301" s="59"/>
      <c r="BY301" s="59"/>
      <c r="BZ301" s="59"/>
      <c r="CA301" s="59"/>
      <c r="CB301" s="59"/>
      <c r="CC301" s="59"/>
      <c r="CD301" s="59"/>
    </row>
    <row r="302" spans="1:82" s="10" customFormat="1" ht="22.5" x14ac:dyDescent="0.2">
      <c r="A302" s="23" t="s">
        <v>337</v>
      </c>
      <c r="B302" s="80">
        <v>2</v>
      </c>
      <c r="C302" s="80">
        <v>9</v>
      </c>
      <c r="D302" s="80">
        <f t="shared" ref="D302:D307" si="1563">$D$308</f>
        <v>4</v>
      </c>
      <c r="E302" s="49">
        <f>IF(G302="","",MAX(E$9:E301)+1)</f>
        <v>226</v>
      </c>
      <c r="F302" s="76" t="s">
        <v>398</v>
      </c>
      <c r="G302" s="75" t="s">
        <v>28</v>
      </c>
      <c r="H302" s="43">
        <v>0</v>
      </c>
      <c r="I302" s="79" t="str">
        <f t="shared" ref="I302:I307" si="1564">IF(H302=INT(H302),CONCATENATE(" ",H302,",00"),IF(INT(H302*10)=H302*10,CONCATENATE(" ",H302,"0"),CONCATENATE(" ",H302)))</f>
        <v xml:space="preserve"> 0,00</v>
      </c>
      <c r="J302" s="79" t="str">
        <f t="shared" ref="J302:J307" si="1565">IF(H302&gt;=100000000,MID(RIGHT(I302,12),1,1),"0")</f>
        <v>0</v>
      </c>
      <c r="K302" s="79" t="str">
        <f t="shared" ref="K302:K307" si="1566">IF(H302&gt;=10000000,MID(RIGHT(I302,11),1,1),"0")</f>
        <v>0</v>
      </c>
      <c r="L302" s="79" t="str">
        <f t="shared" ref="L302:L307" si="1567">IF(H302&gt;=1000000,MID(RIGHT(I302,10),1,1),"0")</f>
        <v>0</v>
      </c>
      <c r="M302" s="79" t="str">
        <f t="shared" ref="M302:M307" si="1568">IF(H302&gt;=100000,MID(RIGHT(I302,9),1,1),"0")</f>
        <v>0</v>
      </c>
      <c r="N302" s="79" t="str">
        <f t="shared" ref="N302:N307" si="1569">IF(H302&gt;=10000,MID(RIGHT(I302,8),1,1),"0")</f>
        <v>0</v>
      </c>
      <c r="O302" s="79" t="str">
        <f t="shared" ref="O302:O307" si="1570">IF(H302&gt;=1000,MID(RIGHT(I302,7),1,1),"0")</f>
        <v>0</v>
      </c>
      <c r="P302" s="79" t="str">
        <f t="shared" ref="P302:P307" si="1571">IF(H302&gt;=100,MID(RIGHT(I302,6),1,1),"0")</f>
        <v>0</v>
      </c>
      <c r="Q302" s="79" t="str">
        <f t="shared" ref="Q302:Q307" si="1572">IF(H302&gt;=10,MID(RIGHT(I302,5),1,1),"0")</f>
        <v>0</v>
      </c>
      <c r="R302" s="79" t="str">
        <f t="shared" ref="R302:R307" si="1573">IF(H302&gt;=0,MID(RIGHT(I302,4),1,1),"0")</f>
        <v>0</v>
      </c>
      <c r="S302" s="79" t="s">
        <v>12</v>
      </c>
      <c r="T302" s="79" t="str">
        <f t="shared" ref="T302:T307" si="1574">IF(INT(H302)&lt;&gt;H302,MID(RIGHT(I302,2),1,1),"0")</f>
        <v>0</v>
      </c>
      <c r="U302" s="79" t="str">
        <f t="shared" ref="U302:U307" si="1575">IF(INT(H302*10)&lt;&gt;H302*10,RIGHT(I302,1),"0")</f>
        <v>0</v>
      </c>
      <c r="V302" s="75"/>
      <c r="W302" s="59" t="str">
        <f t="shared" ref="W302:W307" si="1576">IF(OR(VALUE(J302)=0,VALUE(J302)&gt;5),"",CONCATENATE(IF(VALUE(J302)=1,"",IF(VALUE(J302)=2,"deux ",IF(VALUE(J302)=3,"trois ",IF(VALUE(J302)=4,"quatre ",IF(VALUE(J302)=5,"cinq "))))),"cent"))</f>
        <v/>
      </c>
      <c r="X302" s="59" t="str">
        <f t="shared" ref="X302:X307" si="1577">IF(OR(J302="",VALUE(J302)&lt;6),"",CONCATENATE(IF(VALUE(J302)=6,"six ",IF(VALUE(J302)=7,"sept ",IF(VALUE(J302)=8,"huit ",IF(VALUE(J302)=9,"neuf ")))),"cent"))</f>
        <v/>
      </c>
      <c r="Y302" s="59" t="str">
        <f t="shared" ref="Y302:Y307" si="1578">CONCATENATE(W302,X302)</f>
        <v/>
      </c>
      <c r="Z302" s="75"/>
      <c r="AA302" s="59" t="str">
        <f t="shared" ref="AA302:AA307" si="1579">IF(OR(K302="",VALUE(K302)=0,VALUE(K302)&gt;5,AND(VALUE(AE302)&gt;10,VALUE(AE302)&lt;17)),"",IF(OR(VALUE(AE302)=10,AND(VALUE(AE302)&gt;16,VALUE(AE302)&lt;20)),"dix",IF(VALUE(K302)=2,"vingt",IF(VALUE(K302)=3,"trente",IF(VALUE(K302)=4,"quarante",IF(VALUE(K302)=5,"cinquante"))))))</f>
        <v/>
      </c>
      <c r="AB302" s="59" t="str">
        <f t="shared" ref="AB302:AB307" si="1580">IF(OR(K302="",VALUE(K302)&lt;6),"",IF(AND(VALUE(K302)=7,OR(VALUE(L302)=0,AE302&gt;76)),"soixante dix",IF(OR(VALUE(K302)=6,VALUE(K302)=7),"soixante",IF(AND(VALUE(K302)=9,OR(VALUE(L302)=0,VALUE(AE302)&gt;96)),"quatre vingt dix",IF(OR(VALUE(K302)=8,VALUE(K302)=9),"quatre vingt")))))</f>
        <v/>
      </c>
      <c r="AC302" s="59" t="str">
        <f t="shared" ref="AC302:AC307" si="1581">CONCATENATE(" ",AA302,AB302,IF(OR(VALUE(L302)&lt;&gt;1,VALUE(K302)=0,VALUE(K302)=1,VALUE(K302)=8,VALUE(K302)=9),""," et"))</f>
        <v xml:space="preserve"> </v>
      </c>
      <c r="AD302" s="75"/>
      <c r="AE302" s="59">
        <f t="shared" ref="AE302:AE307" si="1582">VALUE(CONCATENATE(K302,L302))</f>
        <v>0</v>
      </c>
      <c r="AF302" s="59" t="str">
        <f t="shared" ref="AF302:AF307" si="1583">IF(OR(VALUE(L302)=0,AE302="",VALUE(L302)&gt;5,AND(VALUE(AE302)&gt;5,VALUE(AE302)&lt;16),AND(VALUE(AE302)&gt;65,VALUE(AE302)&lt;76),AND(VALUE(AE302)&gt;85,VALUE(AE302)&lt;96)),"",CONCATENATE(IF(VALUE(L302)=1,"un",IF(VALUE(L302)=2,"deux",IF(VALUE(L302)=3,"trois",IF(VALUE(L302)=4,"quatre",IF(VALUE(L302)=5,"cinq")))))," million"))</f>
        <v/>
      </c>
      <c r="AG302" s="59" t="str">
        <f t="shared" ref="AG302:AG307" si="1584">IF(OR(AE302="",VALUE(L302)&lt;6,AND(VALUE(AE302)&gt;10,VALUE(AE302)&lt;17),AE302=76,AE302=96),"",CONCATENATE(IF(VALUE(L302)=6,"six",IF(VALUE(L302)=7,"sept",IF(VALUE(L302)=8,"huit",IF(VALUE(L302)=9,"neuf",IF(VALUE(AE302)=10,"dix")))))," million"))</f>
        <v/>
      </c>
      <c r="AH302" s="59" t="str">
        <f t="shared" ref="AH302:AH307" si="1585">IF(OR(AE302="",VALUE(AE302)&lt;11,AND(VALUE(AE302)&gt;15,VALUE(AE302)&lt;71),AND(VALUE(AE302)&gt;75,VALUE(AE302)&lt;91),VALUE(AE302)&gt;95),"",CONCATENATE(IF(OR(VALUE(AE302)=91,VALUE(AE302)=71,VALUE(AE302)=11),"onze",IF(OR(VALUE(AE302)=92,VALUE(AE302)=72,VALUE(AE302)=12),"douze",IF(OR(VALUE(AE302)=93,VALUE(AE302)=73,VALUE(AE302)=13),"treize",IF(OR(AE302=94,AE302=74,AE302=14),"quatorze",IF(OR(AE302=95,AE302=75,AE302=15),"quinze")))))," million"))</f>
        <v/>
      </c>
      <c r="AI302" s="59" t="str">
        <f t="shared" ref="AI302:AI307" si="1586">IF(OR(AE302=16,AE302=76,AE302=96),"seize million","")</f>
        <v/>
      </c>
      <c r="AJ302" s="59" t="str">
        <f t="shared" ref="AJ302:AJ307" si="1587">CONCATENATE(" ",AF302,AG302,AH302,AI302,IF(VALUE(CONCATENATE(J302,K302,L302))=0,"",IF(VALUE(L302)=0,"million","")),IF(AND(VALUE(CONCATENATE(J302,K302,L302))&gt;1,VALUE(CONCATENATE(M302,N302,O302,P302,Q302,R302))=0),"s",""))</f>
        <v xml:space="preserve"> </v>
      </c>
      <c r="AK302" s="75"/>
      <c r="AL302" s="59" t="str">
        <f t="shared" ref="AL302:AL307" si="1588">IF(OR(VALUE(M302)=0,VALUE(M302)&gt;5),"",CONCATENATE(IF(VALUE(M302)=1,"",IF(VALUE(M302)=2,"deux ",IF(VALUE(M302)=3,"trois ",IF(VALUE(M302)=4,"quatre ",IF(VALUE(M302)=5,"cinq "))))),"cent"))</f>
        <v/>
      </c>
      <c r="AM302" s="59" t="str">
        <f t="shared" ref="AM302:AM307" si="1589">IF(OR(M302="",VALUE(M302)&lt;6),"",CONCATENATE(IF(VALUE(M302)=6,"six ",IF(VALUE(M302)=7,"sept ",IF(VALUE(M302)=8,"huit ",IF(VALUE(M302)=9,"neuf ")))),"cent"))</f>
        <v/>
      </c>
      <c r="AN302" s="59" t="str">
        <f t="shared" ref="AN302:AN307" si="1590">CONCATENATE(" ",AL302,AM302)</f>
        <v xml:space="preserve"> </v>
      </c>
      <c r="AO302" s="75"/>
      <c r="AP302" s="59" t="str">
        <f t="shared" ref="AP302:AP307" si="1591">IF(OR(N302="",VALUE(N302)=0,VALUE(N302)&gt;5,AND(VALUE(AT302)&gt;10,VALUE(AT302)&lt;17)),"",IF(OR(VALUE(AT302)=10,AND(VALUE(AT302)&gt;16,VALUE(AT302)&lt;20)),"dix",IF(VALUE(N302)=2,"vingt",IF(VALUE(N302)=3,"trente",IF(VALUE(N302)=4,"quarante",IF(VALUE(N302)=5,"cinquante"))))))</f>
        <v/>
      </c>
      <c r="AQ302" s="59" t="str">
        <f t="shared" ref="AQ302:AQ307" si="1592">IF(OR(N302="",VALUE(N302)&lt;6),"",IF(AND(VALUE(N302)=7,OR(VALUE(O302)=0,AT302&gt;76)),"soixante dix",IF(OR(VALUE(N302)=6,VALUE(N302)=7),"soixante",IF(AND(VALUE(N302)=9,OR(VALUE(O302)=0,VALUE(AT302)&gt;96)),"quatre vingt dix",IF(OR(VALUE(N302)=8,VALUE(N302)=9),"quatre vingt")))))</f>
        <v/>
      </c>
      <c r="AR302" s="59" t="str">
        <f t="shared" ref="AR302:AR307" si="1593">CONCATENATE(" ",AP302,AQ302,IF(OR(VALUE(O302)&lt;&gt;1,VALUE(N302)=0,VALUE(N302)=1,VALUE(N302)=8,VALUE(N302)=9),""," et"))</f>
        <v xml:space="preserve"> </v>
      </c>
      <c r="AS302" s="75"/>
      <c r="AT302" s="59">
        <f t="shared" ref="AT302:AT307" si="1594">VALUE(CONCATENATE(N302,O302))</f>
        <v>0</v>
      </c>
      <c r="AU302" s="59" t="str">
        <f t="shared" ref="AU302:AU307" si="1595">IF(OR(VALUE(O302)=0,AT302="",VALUE(O302)&gt;5,AND(VALUE(AT302)&gt;5,VALUE(AT302)&lt;16),AND(VALUE(AT302)&gt;65,VALUE(AT302)&lt;76),AND(VALUE(AT302)&gt;85,VALUE(AT302)&lt;96)),"",CONCATENATE(IF(VALUE(O302)=1,"un",IF(VALUE(O302)=2,"deux",IF(VALUE(O302)=3,"trois",IF(VALUE(O302)=4,"quatre",IF(VALUE(O302)=5,"cinq")))))," mille"))</f>
        <v/>
      </c>
      <c r="AV302" s="59" t="str">
        <f t="shared" ref="AV302:AV307" si="1596">IF(OR(AT302="",VALUE(O302)&lt;6,AND(VALUE(AT302)&gt;10,VALUE(AT302)&lt;17),AT302=76,AT302=96),"",CONCATENATE(IF(VALUE(O302)=6,"six",IF(VALUE(O302)=7,"sept",IF(VALUE(O302)=8,"huit",IF(VALUE(O302)=9,"neuf",IF(VALUE(AT302)=10,"dix")))))," mille"))</f>
        <v/>
      </c>
      <c r="AW302" s="59" t="str">
        <f t="shared" ref="AW302:AW307" si="1597">IF(OR(AT302="",VALUE(AT302)&lt;11,AND(VALUE(AT302)&gt;15,VALUE(AT302)&lt;71),AND(VALUE(AT302)&gt;75,VALUE(AT302)&lt;91),VALUE(AT302)&gt;95),"",CONCATENATE(IF(OR(VALUE(AT302)=91,VALUE(AT302)=71,VALUE(AT302)=11),"onze",IF(OR(VALUE(AT302)=92,VALUE(AT302)=72,VALUE(AT302)=12),"douze",IF(OR(VALUE(AT302)=93,VALUE(AT302)=73,VALUE(AT302)=13),"treize",IF(OR(AT302=94,AT302=74,AT302=14),"quatorze",IF(OR(AT302=95,AT302=75,AT302=15),"quinze")))))," mille"))</f>
        <v/>
      </c>
      <c r="AX302" s="59" t="str">
        <f t="shared" ref="AX302:AX307" si="1598">IF(OR(AT302=16,AT302=76,AT302=96),"seize mille","")</f>
        <v/>
      </c>
      <c r="AY302" s="59" t="str">
        <f t="shared" ref="AY302:AY307" si="1599">IF(AND(AU302="un mille",H302&lt;10000)," mille",CONCATENATE(" ",AU302,AV302,AW302,AX302,IF(VALUE(CONCATENATE(M302,N302,O302))=0,"",IF(VALUE(O302)=0," mille","")),IF(AND(VALUE(CONCATENATE(M302,N302,O302))&gt;1,VALUE(CONCATENATE(P302,Q302,R302))=0),"s","")))</f>
        <v xml:space="preserve"> </v>
      </c>
      <c r="AZ302" s="75"/>
      <c r="BA302" s="59" t="str">
        <f t="shared" ref="BA302:BA307" si="1600">IF(OR(VALUE(P302)=0,VALUE(P302)&gt;5),"",CONCATENATE(IF(VALUE(P302)=1,"",IF(VALUE(P302)=2,"deux ",IF(VALUE(P302)=3,"trois ",IF(VALUE(P302)=4,"quatre ",IF(VALUE(P302)=5,"cinq "))))),"cent"))</f>
        <v/>
      </c>
      <c r="BB302" s="59" t="str">
        <f t="shared" ref="BB302:BB307" si="1601">IF(OR(P302="",VALUE(P302)&lt;6),"",CONCATENATE(IF(VALUE(P302)=6,"six ",IF(VALUE(P302)=7,"sept ",IF(VALUE(P302)=8,"huit ",IF(VALUE(P302)=9,"neuf ")))),"cent"))</f>
        <v/>
      </c>
      <c r="BC302" s="59" t="str">
        <f t="shared" ref="BC302:BC307" si="1602">CONCATENATE(" ",BA302,BB302)</f>
        <v xml:space="preserve"> </v>
      </c>
      <c r="BD302" s="75"/>
      <c r="BE302" s="59" t="str">
        <f t="shared" ref="BE302:BE307" si="1603">IF(OR(Q302="",VALUE(Q302)=0,VALUE(Q302)&gt;5,AND(VALUE(BI302)&gt;10,VALUE(BI302)&lt;17)),"",IF(OR(VALUE(BI302)=10,AND(VALUE(BI302)&gt;16,VALUE(BI302)&lt;20)),"dix",IF(VALUE(Q302)=2,"vingt",IF(VALUE(Q302)=3,"trente",IF(VALUE(Q302)=4,"quarante",IF(VALUE(Q302)=5,"cinquante"))))))</f>
        <v/>
      </c>
      <c r="BF302" s="59" t="str">
        <f t="shared" ref="BF302:BF307" si="1604">IF(OR(Q302="",VALUE(Q302)&lt;6),"",IF(AND(VALUE(Q302)=7,OR(VALUE(R302)=0,BI302&gt;76)),"soixante dix",IF(OR(VALUE(Q302)=6,VALUE(Q302)=7),"soixante",IF(AND(VALUE(Q302)=9,OR(VALUE(R302)=0,VALUE(BI302)&gt;96)),"quatre vingt dix",IF(OR(VALUE(Q302)=8,VALUE(Q302)=9),"quatre vingt")))))</f>
        <v/>
      </c>
      <c r="BG302" s="59" t="str">
        <f t="shared" ref="BG302:BG307" si="1605">CONCATENATE(" ",BE302,BF302,IF(OR(VALUE(R302)&lt;&gt;1,VALUE(Q302)=0,VALUE(Q302)=1,VALUE(Q302)=8,VALUE(Q302)=9),""," et"))</f>
        <v xml:space="preserve"> </v>
      </c>
      <c r="BH302" s="75"/>
      <c r="BI302" s="59">
        <f t="shared" ref="BI302:BI307" si="1606">VALUE(CONCATENATE(Q302,R302))</f>
        <v>0</v>
      </c>
      <c r="BJ302" s="59" t="str">
        <f t="shared" ref="BJ302:BJ307" si="1607">IF(OR(VALUE(R302)=0,BI302="",VALUE(R302)&gt;5,AND(VALUE(BI302)&gt;5,VALUE(BI302)&lt;16),AND(VALUE(BI302)&gt;65,VALUE(BI302)&lt;76),AND(VALUE(BI302)&gt;85,VALUE(BI302)&lt;96)),"",CONCATENATE(IF(VALUE(R302)=1,"un",IF(VALUE(R302)=2,"deux",IF(VALUE(R302)=3,"trois",IF(VALUE(R302)=4,"quatre",IF(VALUE(R302)=5,"cinq")))))," euro"))</f>
        <v/>
      </c>
      <c r="BK302" s="59" t="str">
        <f t="shared" ref="BK302:BK307" si="1608">IF(OR(BI302="",VALUE(R302)&lt;6,AND(VALUE(BI302)&gt;10,VALUE(BI302)&lt;17),BI302=76,BI302=96),"",CONCATENATE(IF(VALUE(R302)=6,"six",IF(VALUE(R302)=7,"sept",IF(VALUE(R302)=8,"huit",IF(VALUE(R302)=9,"neuf",IF(VALUE(BI302)=10,"dix")))))," euro"))</f>
        <v/>
      </c>
      <c r="BL302" s="59" t="str">
        <f t="shared" ref="BL302:BL307" si="1609">IF(OR(BI302="",VALUE(BI302)&lt;11,AND(VALUE(BI302)&gt;15,VALUE(BI302)&lt;71),AND(VALUE(BI302)&gt;75,VALUE(BI302)&lt;91),VALUE(BI302)&gt;95),"",CONCATENATE(IF(OR(VALUE(BI302)=91,VALUE(BI302)=71,VALUE(BI302)=11),"onze",IF(OR(VALUE(BI302)=92,VALUE(BI302)=72,VALUE(BI302)=12),"douze",IF(OR(VALUE(BI302)=93,VALUE(BI302)=73,VALUE(BI302)=13),"treize",IF(OR(BI302=94,BI302=74,BI302=14),"quatorze",IF(OR(BI302=95,BI302=75,BI302=15),"quinze")))))," euro"))</f>
        <v/>
      </c>
      <c r="BM302" s="59" t="str">
        <f t="shared" ref="BM302:BM307" si="1610">IF(OR(BI302=16,BI302=76,BI302=96),"seize euro","")</f>
        <v/>
      </c>
      <c r="BN302" s="59" t="str">
        <f t="shared" ref="BN302:BN307" si="1611">IF(VALUE(CONCATENATE(J302,K302,L302,M302,N302,O302,P302,Q302,R302))=0,"zero euro",CONCATENATE(" ",BJ302,BK302,BL302,BM302,IF(VALUE(CONCATENATE(M302,N302,O302,P302,Q302,R302))=0," d'",""),IF(OR(VALUE(R302)=0,VALUE(CONCATENATE(P302,Q302,R302))=0)," euro",""),IF(VALUE(CONCATENATE(J302,K302,L302,M302,N302,O302,P302,Q302,R302))&gt;1,"s","")))</f>
        <v>zero euro</v>
      </c>
      <c r="BO302" s="75"/>
      <c r="BP302" s="59" t="str">
        <f t="shared" ref="BP302:BP307" si="1612">IF(VALUE(CONCATENATE(T302,U302))=0,""," virgule")</f>
        <v/>
      </c>
      <c r="BQ302" s="75"/>
      <c r="BR302" s="59" t="str">
        <f t="shared" ref="BR302:BR307" si="1613">IF(OR(T302="",VALUE(T302)=0,VALUE(T302)&gt;5,AND(VALUE(BV302)&gt;10,VALUE(BV302)&lt;17)),"",IF(OR(VALUE(BV302)=10,AND(VALUE(BV302)&gt;16,VALUE(BV302)&lt;20)),"dix",IF(VALUE(T302)=2,"vingt",IF(VALUE(T302)=3,"trente",IF(VALUE(T302)=4,"quarante",IF(VALUE(T302)=5,"cinquante"))))))</f>
        <v/>
      </c>
      <c r="BS302" s="59" t="str">
        <f t="shared" ref="BS302:BS307" si="1614">IF(OR(T302="",VALUE(T302)&lt;6),"",IF(AND(VALUE(T302)=7,OR(VALUE(U302)=0,BV302&gt;76)),"soixante dix",IF(OR(VALUE(T302)=6,VALUE(T302)=7),"soixante",IF(AND(VALUE(T302)=9,OR(VALUE(U302)=0,VALUE(BV302)&gt;96)),"quatre vingt dix",IF(OR(VALUE(T302)=8,VALUE(T302)=9),"quatre vingt")))))</f>
        <v/>
      </c>
      <c r="BT302" s="59" t="str">
        <f t="shared" ref="BT302:BT307" si="1615">CONCATENATE(" ",BR302,BS302,IF(OR(VALUE(U302)&lt;&gt;1,VALUE(T302)=0,VALUE(T302)=1,VALUE(T302)=8,VALUE(T302)=9),""," et"))</f>
        <v xml:space="preserve"> </v>
      </c>
      <c r="BU302" s="75"/>
      <c r="BV302" s="59">
        <f t="shared" ref="BV302:BV307" si="1616">VALUE(CONCATENATE(T302,U302))</f>
        <v>0</v>
      </c>
      <c r="BW302" s="59" t="str">
        <f t="shared" ref="BW302:BW307" si="1617">IF(OR(VALUE(U302)=0,BV302="",VALUE(U302)&gt;5,AND(VALUE(BV302)&gt;5,VALUE(BV302)&lt;16),AND(VALUE(BV302)&gt;65,VALUE(BV302)&lt;76),AND(VALUE(BV302)&gt;85,VALUE(BV302)&lt;96)),"",CONCATENATE(IF(VALUE(U302)=1,"un",IF(VALUE(U302)=2,"deux",IF(VALUE(U302)=3,"trois",IF(VALUE(U302)=4,"quatre",IF(VALUE(U302)=5,"cinq")))))," centime"))</f>
        <v/>
      </c>
      <c r="BX302" s="59" t="str">
        <f t="shared" ref="BX302:BX307" si="1618">IF(OR(BV302="",VALUE(U302)&lt;6,AND(VALUE(BV302)&gt;10,VALUE(BV302)&lt;17),BV302=76,BV302=96),"",CONCATENATE(IF(VALUE(U302)=6,"six",IF(VALUE(U302)=7,"sept",IF(VALUE(U302)=8,"huit",IF(VALUE(U302)=9,"neuf",IF(VALUE(BV302)=10,"dix")))))," centime"))</f>
        <v/>
      </c>
      <c r="BY302" s="59" t="str">
        <f t="shared" ref="BY302:BY307" si="1619">IF(OR(BV302="",VALUE(BV302)&lt;11,AND(VALUE(BV302)&gt;15,VALUE(BV302)&lt;71),AND(VALUE(BV302)&gt;75,VALUE(BV302)&lt;91),VALUE(BV302)&gt;95),"",CONCATENATE(IF(OR(VALUE(BV302)=91,VALUE(BV302)=71,VALUE(BV302)=11),"onze",IF(OR(VALUE(BV302)=92,VALUE(BV302)=72,VALUE(BV302)=12),"douze",IF(OR(VALUE(BV302)=93,VALUE(BV302)=73,VALUE(BV302)=13),"treize",IF(OR(BV302=94,BV302=74,BV302=14),"quatorze",IF(OR(BV302=95,BV302=75,BV302=15),"quinze")))))," centime"))</f>
        <v/>
      </c>
      <c r="BZ302" s="59" t="str">
        <f t="shared" ref="BZ302:BZ307" si="1620">IF(OR(BV302=16,BV302=76,BV302=96),"seize centime","")</f>
        <v/>
      </c>
      <c r="CA302" s="59" t="str">
        <f t="shared" ref="CA302:CA307" si="1621">CONCATENATE(" ",BW302,BX302,BY302,BZ302,IF(AND(VALUE(RIGHT(I302,2))&lt;&gt;0,VALUE(RIGHT(I302,1))=0),"centime",""),IF(VALUE(CONCATENATE(T302,U302))&gt;1,"s",""))</f>
        <v xml:space="preserve"> </v>
      </c>
      <c r="CB302" s="75"/>
      <c r="CC302" s="19" t="str">
        <f t="shared" ref="CC302:CC307" si="1622">CONCATENATE(Y302,AC302,AJ302,AN302,AR302,AY302,BC302,BG302,BN302,BP302,BT302,CA302)</f>
        <v xml:space="preserve">       zero euro  </v>
      </c>
      <c r="CD302" s="47" t="e">
        <f>#REF!*H302</f>
        <v>#REF!</v>
      </c>
    </row>
    <row r="303" spans="1:82" s="10" customFormat="1" ht="22.5" x14ac:dyDescent="0.2">
      <c r="A303" s="23" t="s">
        <v>337</v>
      </c>
      <c r="B303" s="80">
        <v>2</v>
      </c>
      <c r="C303" s="80">
        <v>9</v>
      </c>
      <c r="D303" s="80">
        <f t="shared" si="1563"/>
        <v>4</v>
      </c>
      <c r="E303" s="49">
        <f>IF(G303="","",MAX(E$9:E302)+1)</f>
        <v>227</v>
      </c>
      <c r="F303" s="76" t="s">
        <v>399</v>
      </c>
      <c r="G303" s="75" t="s">
        <v>28</v>
      </c>
      <c r="H303" s="43">
        <v>0</v>
      </c>
      <c r="I303" s="79" t="str">
        <f t="shared" si="1564"/>
        <v xml:space="preserve"> 0,00</v>
      </c>
      <c r="J303" s="79" t="str">
        <f t="shared" si="1565"/>
        <v>0</v>
      </c>
      <c r="K303" s="79" t="str">
        <f t="shared" si="1566"/>
        <v>0</v>
      </c>
      <c r="L303" s="79" t="str">
        <f t="shared" si="1567"/>
        <v>0</v>
      </c>
      <c r="M303" s="79" t="str">
        <f t="shared" si="1568"/>
        <v>0</v>
      </c>
      <c r="N303" s="79" t="str">
        <f t="shared" si="1569"/>
        <v>0</v>
      </c>
      <c r="O303" s="79" t="str">
        <f t="shared" si="1570"/>
        <v>0</v>
      </c>
      <c r="P303" s="79" t="str">
        <f t="shared" si="1571"/>
        <v>0</v>
      </c>
      <c r="Q303" s="79" t="str">
        <f t="shared" si="1572"/>
        <v>0</v>
      </c>
      <c r="R303" s="79" t="str">
        <f t="shared" si="1573"/>
        <v>0</v>
      </c>
      <c r="S303" s="79" t="s">
        <v>12</v>
      </c>
      <c r="T303" s="79" t="str">
        <f t="shared" si="1574"/>
        <v>0</v>
      </c>
      <c r="U303" s="79" t="str">
        <f t="shared" si="1575"/>
        <v>0</v>
      </c>
      <c r="V303" s="75"/>
      <c r="W303" s="59" t="str">
        <f t="shared" si="1576"/>
        <v/>
      </c>
      <c r="X303" s="59" t="str">
        <f t="shared" si="1577"/>
        <v/>
      </c>
      <c r="Y303" s="59" t="str">
        <f t="shared" si="1578"/>
        <v/>
      </c>
      <c r="Z303" s="75"/>
      <c r="AA303" s="59" t="str">
        <f t="shared" si="1579"/>
        <v/>
      </c>
      <c r="AB303" s="59" t="str">
        <f t="shared" si="1580"/>
        <v/>
      </c>
      <c r="AC303" s="59" t="str">
        <f t="shared" si="1581"/>
        <v xml:space="preserve"> </v>
      </c>
      <c r="AD303" s="75"/>
      <c r="AE303" s="59">
        <f t="shared" si="1582"/>
        <v>0</v>
      </c>
      <c r="AF303" s="59" t="str">
        <f t="shared" si="1583"/>
        <v/>
      </c>
      <c r="AG303" s="59" t="str">
        <f t="shared" si="1584"/>
        <v/>
      </c>
      <c r="AH303" s="59" t="str">
        <f t="shared" si="1585"/>
        <v/>
      </c>
      <c r="AI303" s="59" t="str">
        <f t="shared" si="1586"/>
        <v/>
      </c>
      <c r="AJ303" s="59" t="str">
        <f t="shared" si="1587"/>
        <v xml:space="preserve"> </v>
      </c>
      <c r="AK303" s="75"/>
      <c r="AL303" s="59" t="str">
        <f t="shared" si="1588"/>
        <v/>
      </c>
      <c r="AM303" s="59" t="str">
        <f t="shared" si="1589"/>
        <v/>
      </c>
      <c r="AN303" s="59" t="str">
        <f t="shared" si="1590"/>
        <v xml:space="preserve"> </v>
      </c>
      <c r="AO303" s="75"/>
      <c r="AP303" s="59" t="str">
        <f t="shared" si="1591"/>
        <v/>
      </c>
      <c r="AQ303" s="59" t="str">
        <f t="shared" si="1592"/>
        <v/>
      </c>
      <c r="AR303" s="59" t="str">
        <f t="shared" si="1593"/>
        <v xml:space="preserve"> </v>
      </c>
      <c r="AS303" s="75"/>
      <c r="AT303" s="59">
        <f t="shared" si="1594"/>
        <v>0</v>
      </c>
      <c r="AU303" s="59" t="str">
        <f t="shared" si="1595"/>
        <v/>
      </c>
      <c r="AV303" s="59" t="str">
        <f t="shared" si="1596"/>
        <v/>
      </c>
      <c r="AW303" s="59" t="str">
        <f t="shared" si="1597"/>
        <v/>
      </c>
      <c r="AX303" s="59" t="str">
        <f t="shared" si="1598"/>
        <v/>
      </c>
      <c r="AY303" s="59" t="str">
        <f t="shared" si="1599"/>
        <v xml:space="preserve"> </v>
      </c>
      <c r="AZ303" s="75"/>
      <c r="BA303" s="59" t="str">
        <f t="shared" si="1600"/>
        <v/>
      </c>
      <c r="BB303" s="59" t="str">
        <f t="shared" si="1601"/>
        <v/>
      </c>
      <c r="BC303" s="59" t="str">
        <f t="shared" si="1602"/>
        <v xml:space="preserve"> </v>
      </c>
      <c r="BD303" s="75"/>
      <c r="BE303" s="59" t="str">
        <f t="shared" si="1603"/>
        <v/>
      </c>
      <c r="BF303" s="59" t="str">
        <f t="shared" si="1604"/>
        <v/>
      </c>
      <c r="BG303" s="59" t="str">
        <f t="shared" si="1605"/>
        <v xml:space="preserve"> </v>
      </c>
      <c r="BH303" s="75"/>
      <c r="BI303" s="59">
        <f t="shared" si="1606"/>
        <v>0</v>
      </c>
      <c r="BJ303" s="59" t="str">
        <f t="shared" si="1607"/>
        <v/>
      </c>
      <c r="BK303" s="59" t="str">
        <f t="shared" si="1608"/>
        <v/>
      </c>
      <c r="BL303" s="59" t="str">
        <f t="shared" si="1609"/>
        <v/>
      </c>
      <c r="BM303" s="59" t="str">
        <f t="shared" si="1610"/>
        <v/>
      </c>
      <c r="BN303" s="59" t="str">
        <f t="shared" si="1611"/>
        <v>zero euro</v>
      </c>
      <c r="BO303" s="75"/>
      <c r="BP303" s="59" t="str">
        <f t="shared" si="1612"/>
        <v/>
      </c>
      <c r="BQ303" s="75"/>
      <c r="BR303" s="59" t="str">
        <f t="shared" si="1613"/>
        <v/>
      </c>
      <c r="BS303" s="59" t="str">
        <f t="shared" si="1614"/>
        <v/>
      </c>
      <c r="BT303" s="59" t="str">
        <f t="shared" si="1615"/>
        <v xml:space="preserve"> </v>
      </c>
      <c r="BU303" s="75"/>
      <c r="BV303" s="59">
        <f t="shared" si="1616"/>
        <v>0</v>
      </c>
      <c r="BW303" s="59" t="str">
        <f t="shared" si="1617"/>
        <v/>
      </c>
      <c r="BX303" s="59" t="str">
        <f t="shared" si="1618"/>
        <v/>
      </c>
      <c r="BY303" s="59" t="str">
        <f t="shared" si="1619"/>
        <v/>
      </c>
      <c r="BZ303" s="59" t="str">
        <f t="shared" si="1620"/>
        <v/>
      </c>
      <c r="CA303" s="59" t="str">
        <f t="shared" si="1621"/>
        <v xml:space="preserve"> </v>
      </c>
      <c r="CB303" s="75"/>
      <c r="CC303" s="19" t="str">
        <f t="shared" si="1622"/>
        <v xml:space="preserve">       zero euro  </v>
      </c>
      <c r="CD303" s="47" t="e">
        <f>#REF!*H303</f>
        <v>#REF!</v>
      </c>
    </row>
    <row r="304" spans="1:82" s="10" customFormat="1" ht="11.25" x14ac:dyDescent="0.2">
      <c r="A304" s="23" t="s">
        <v>337</v>
      </c>
      <c r="B304" s="80">
        <v>2</v>
      </c>
      <c r="C304" s="80">
        <v>9</v>
      </c>
      <c r="D304" s="80">
        <f t="shared" si="1563"/>
        <v>4</v>
      </c>
      <c r="E304" s="49">
        <f>IF(G304="","",MAX(E$9:E303)+1)</f>
        <v>228</v>
      </c>
      <c r="F304" s="76" t="s">
        <v>397</v>
      </c>
      <c r="G304" s="75" t="s">
        <v>28</v>
      </c>
      <c r="H304" s="43">
        <v>0</v>
      </c>
      <c r="I304" s="79" t="str">
        <f t="shared" si="1564"/>
        <v xml:space="preserve"> 0,00</v>
      </c>
      <c r="J304" s="79" t="str">
        <f t="shared" si="1565"/>
        <v>0</v>
      </c>
      <c r="K304" s="79" t="str">
        <f t="shared" si="1566"/>
        <v>0</v>
      </c>
      <c r="L304" s="79" t="str">
        <f t="shared" si="1567"/>
        <v>0</v>
      </c>
      <c r="M304" s="79" t="str">
        <f t="shared" si="1568"/>
        <v>0</v>
      </c>
      <c r="N304" s="79" t="str">
        <f t="shared" si="1569"/>
        <v>0</v>
      </c>
      <c r="O304" s="79" t="str">
        <f t="shared" si="1570"/>
        <v>0</v>
      </c>
      <c r="P304" s="79" t="str">
        <f t="shared" si="1571"/>
        <v>0</v>
      </c>
      <c r="Q304" s="79" t="str">
        <f t="shared" si="1572"/>
        <v>0</v>
      </c>
      <c r="R304" s="79" t="str">
        <f t="shared" si="1573"/>
        <v>0</v>
      </c>
      <c r="S304" s="79" t="s">
        <v>12</v>
      </c>
      <c r="T304" s="79" t="str">
        <f t="shared" si="1574"/>
        <v>0</v>
      </c>
      <c r="U304" s="79" t="str">
        <f t="shared" si="1575"/>
        <v>0</v>
      </c>
      <c r="V304" s="75"/>
      <c r="W304" s="59" t="str">
        <f t="shared" si="1576"/>
        <v/>
      </c>
      <c r="X304" s="59" t="str">
        <f t="shared" si="1577"/>
        <v/>
      </c>
      <c r="Y304" s="59" t="str">
        <f t="shared" si="1578"/>
        <v/>
      </c>
      <c r="Z304" s="75"/>
      <c r="AA304" s="59" t="str">
        <f t="shared" si="1579"/>
        <v/>
      </c>
      <c r="AB304" s="59" t="str">
        <f t="shared" si="1580"/>
        <v/>
      </c>
      <c r="AC304" s="59" t="str">
        <f t="shared" si="1581"/>
        <v xml:space="preserve"> </v>
      </c>
      <c r="AD304" s="75"/>
      <c r="AE304" s="59">
        <f t="shared" si="1582"/>
        <v>0</v>
      </c>
      <c r="AF304" s="59" t="str">
        <f t="shared" si="1583"/>
        <v/>
      </c>
      <c r="AG304" s="59" t="str">
        <f t="shared" si="1584"/>
        <v/>
      </c>
      <c r="AH304" s="59" t="str">
        <f t="shared" si="1585"/>
        <v/>
      </c>
      <c r="AI304" s="59" t="str">
        <f t="shared" si="1586"/>
        <v/>
      </c>
      <c r="AJ304" s="59" t="str">
        <f t="shared" si="1587"/>
        <v xml:space="preserve"> </v>
      </c>
      <c r="AK304" s="75"/>
      <c r="AL304" s="59" t="str">
        <f t="shared" si="1588"/>
        <v/>
      </c>
      <c r="AM304" s="59" t="str">
        <f t="shared" si="1589"/>
        <v/>
      </c>
      <c r="AN304" s="59" t="str">
        <f t="shared" si="1590"/>
        <v xml:space="preserve"> </v>
      </c>
      <c r="AO304" s="75"/>
      <c r="AP304" s="59" t="str">
        <f t="shared" si="1591"/>
        <v/>
      </c>
      <c r="AQ304" s="59" t="str">
        <f t="shared" si="1592"/>
        <v/>
      </c>
      <c r="AR304" s="59" t="str">
        <f t="shared" si="1593"/>
        <v xml:space="preserve"> </v>
      </c>
      <c r="AS304" s="75"/>
      <c r="AT304" s="59">
        <f t="shared" si="1594"/>
        <v>0</v>
      </c>
      <c r="AU304" s="59" t="str">
        <f t="shared" si="1595"/>
        <v/>
      </c>
      <c r="AV304" s="59" t="str">
        <f t="shared" si="1596"/>
        <v/>
      </c>
      <c r="AW304" s="59" t="str">
        <f t="shared" si="1597"/>
        <v/>
      </c>
      <c r="AX304" s="59" t="str">
        <f t="shared" si="1598"/>
        <v/>
      </c>
      <c r="AY304" s="59" t="str">
        <f t="shared" si="1599"/>
        <v xml:space="preserve"> </v>
      </c>
      <c r="AZ304" s="75"/>
      <c r="BA304" s="59" t="str">
        <f t="shared" si="1600"/>
        <v/>
      </c>
      <c r="BB304" s="59" t="str">
        <f t="shared" si="1601"/>
        <v/>
      </c>
      <c r="BC304" s="59" t="str">
        <f t="shared" si="1602"/>
        <v xml:space="preserve"> </v>
      </c>
      <c r="BD304" s="75"/>
      <c r="BE304" s="59" t="str">
        <f t="shared" si="1603"/>
        <v/>
      </c>
      <c r="BF304" s="59" t="str">
        <f t="shared" si="1604"/>
        <v/>
      </c>
      <c r="BG304" s="59" t="str">
        <f t="shared" si="1605"/>
        <v xml:space="preserve"> </v>
      </c>
      <c r="BH304" s="75"/>
      <c r="BI304" s="59">
        <f t="shared" si="1606"/>
        <v>0</v>
      </c>
      <c r="BJ304" s="59" t="str">
        <f t="shared" si="1607"/>
        <v/>
      </c>
      <c r="BK304" s="59" t="str">
        <f t="shared" si="1608"/>
        <v/>
      </c>
      <c r="BL304" s="59" t="str">
        <f t="shared" si="1609"/>
        <v/>
      </c>
      <c r="BM304" s="59" t="str">
        <f t="shared" si="1610"/>
        <v/>
      </c>
      <c r="BN304" s="59" t="str">
        <f t="shared" si="1611"/>
        <v>zero euro</v>
      </c>
      <c r="BO304" s="75"/>
      <c r="BP304" s="59" t="str">
        <f t="shared" si="1612"/>
        <v/>
      </c>
      <c r="BQ304" s="75"/>
      <c r="BR304" s="59" t="str">
        <f t="shared" si="1613"/>
        <v/>
      </c>
      <c r="BS304" s="59" t="str">
        <f t="shared" si="1614"/>
        <v/>
      </c>
      <c r="BT304" s="59" t="str">
        <f t="shared" si="1615"/>
        <v xml:space="preserve"> </v>
      </c>
      <c r="BU304" s="75"/>
      <c r="BV304" s="59">
        <f t="shared" si="1616"/>
        <v>0</v>
      </c>
      <c r="BW304" s="59" t="str">
        <f t="shared" si="1617"/>
        <v/>
      </c>
      <c r="BX304" s="59" t="str">
        <f t="shared" si="1618"/>
        <v/>
      </c>
      <c r="BY304" s="59" t="str">
        <f t="shared" si="1619"/>
        <v/>
      </c>
      <c r="BZ304" s="59" t="str">
        <f t="shared" si="1620"/>
        <v/>
      </c>
      <c r="CA304" s="59" t="str">
        <f t="shared" si="1621"/>
        <v xml:space="preserve"> </v>
      </c>
      <c r="CB304" s="75"/>
      <c r="CC304" s="19" t="str">
        <f t="shared" si="1622"/>
        <v xml:space="preserve">       zero euro  </v>
      </c>
      <c r="CD304" s="47" t="e">
        <f>#REF!*H304</f>
        <v>#REF!</v>
      </c>
    </row>
    <row r="305" spans="1:82" s="10" customFormat="1" ht="22.5" x14ac:dyDescent="0.2">
      <c r="A305" s="23" t="s">
        <v>337</v>
      </c>
      <c r="B305" s="80">
        <v>2</v>
      </c>
      <c r="C305" s="80">
        <v>9</v>
      </c>
      <c r="D305" s="80">
        <f t="shared" si="1563"/>
        <v>4</v>
      </c>
      <c r="E305" s="49">
        <f>IF(G305="","",MAX(E$9:E302)+1)</f>
        <v>227</v>
      </c>
      <c r="F305" s="76" t="s">
        <v>401</v>
      </c>
      <c r="G305" s="75" t="s">
        <v>28</v>
      </c>
      <c r="H305" s="43">
        <v>0</v>
      </c>
      <c r="I305" s="79" t="str">
        <f t="shared" si="1564"/>
        <v xml:space="preserve"> 0,00</v>
      </c>
      <c r="J305" s="79" t="str">
        <f t="shared" si="1565"/>
        <v>0</v>
      </c>
      <c r="K305" s="79" t="str">
        <f t="shared" si="1566"/>
        <v>0</v>
      </c>
      <c r="L305" s="79" t="str">
        <f t="shared" si="1567"/>
        <v>0</v>
      </c>
      <c r="M305" s="79" t="str">
        <f t="shared" si="1568"/>
        <v>0</v>
      </c>
      <c r="N305" s="79" t="str">
        <f t="shared" si="1569"/>
        <v>0</v>
      </c>
      <c r="O305" s="79" t="str">
        <f t="shared" si="1570"/>
        <v>0</v>
      </c>
      <c r="P305" s="79" t="str">
        <f t="shared" si="1571"/>
        <v>0</v>
      </c>
      <c r="Q305" s="79" t="str">
        <f t="shared" si="1572"/>
        <v>0</v>
      </c>
      <c r="R305" s="79" t="str">
        <f t="shared" si="1573"/>
        <v>0</v>
      </c>
      <c r="S305" s="79" t="s">
        <v>12</v>
      </c>
      <c r="T305" s="79" t="str">
        <f t="shared" si="1574"/>
        <v>0</v>
      </c>
      <c r="U305" s="79" t="str">
        <f t="shared" si="1575"/>
        <v>0</v>
      </c>
      <c r="V305" s="75"/>
      <c r="W305" s="59" t="str">
        <f t="shared" si="1576"/>
        <v/>
      </c>
      <c r="X305" s="59" t="str">
        <f t="shared" si="1577"/>
        <v/>
      </c>
      <c r="Y305" s="59" t="str">
        <f t="shared" si="1578"/>
        <v/>
      </c>
      <c r="Z305" s="75"/>
      <c r="AA305" s="59" t="str">
        <f t="shared" si="1579"/>
        <v/>
      </c>
      <c r="AB305" s="59" t="str">
        <f t="shared" si="1580"/>
        <v/>
      </c>
      <c r="AC305" s="59" t="str">
        <f t="shared" si="1581"/>
        <v xml:space="preserve"> </v>
      </c>
      <c r="AD305" s="75"/>
      <c r="AE305" s="59">
        <f t="shared" si="1582"/>
        <v>0</v>
      </c>
      <c r="AF305" s="59" t="str">
        <f t="shared" si="1583"/>
        <v/>
      </c>
      <c r="AG305" s="59" t="str">
        <f t="shared" si="1584"/>
        <v/>
      </c>
      <c r="AH305" s="59" t="str">
        <f t="shared" si="1585"/>
        <v/>
      </c>
      <c r="AI305" s="59" t="str">
        <f t="shared" si="1586"/>
        <v/>
      </c>
      <c r="AJ305" s="59" t="str">
        <f t="shared" si="1587"/>
        <v xml:space="preserve"> </v>
      </c>
      <c r="AK305" s="75"/>
      <c r="AL305" s="59" t="str">
        <f t="shared" si="1588"/>
        <v/>
      </c>
      <c r="AM305" s="59" t="str">
        <f t="shared" si="1589"/>
        <v/>
      </c>
      <c r="AN305" s="59" t="str">
        <f t="shared" si="1590"/>
        <v xml:space="preserve"> </v>
      </c>
      <c r="AO305" s="75"/>
      <c r="AP305" s="59" t="str">
        <f t="shared" si="1591"/>
        <v/>
      </c>
      <c r="AQ305" s="59" t="str">
        <f t="shared" si="1592"/>
        <v/>
      </c>
      <c r="AR305" s="59" t="str">
        <f t="shared" si="1593"/>
        <v xml:space="preserve"> </v>
      </c>
      <c r="AS305" s="75"/>
      <c r="AT305" s="59">
        <f t="shared" si="1594"/>
        <v>0</v>
      </c>
      <c r="AU305" s="59" t="str">
        <f t="shared" si="1595"/>
        <v/>
      </c>
      <c r="AV305" s="59" t="str">
        <f t="shared" si="1596"/>
        <v/>
      </c>
      <c r="AW305" s="59" t="str">
        <f t="shared" si="1597"/>
        <v/>
      </c>
      <c r="AX305" s="59" t="str">
        <f t="shared" si="1598"/>
        <v/>
      </c>
      <c r="AY305" s="59" t="str">
        <f t="shared" si="1599"/>
        <v xml:space="preserve"> </v>
      </c>
      <c r="AZ305" s="75"/>
      <c r="BA305" s="59" t="str">
        <f t="shared" si="1600"/>
        <v/>
      </c>
      <c r="BB305" s="59" t="str">
        <f t="shared" si="1601"/>
        <v/>
      </c>
      <c r="BC305" s="59" t="str">
        <f t="shared" si="1602"/>
        <v xml:space="preserve"> </v>
      </c>
      <c r="BD305" s="75"/>
      <c r="BE305" s="59" t="str">
        <f t="shared" si="1603"/>
        <v/>
      </c>
      <c r="BF305" s="59" t="str">
        <f t="shared" si="1604"/>
        <v/>
      </c>
      <c r="BG305" s="59" t="str">
        <f t="shared" si="1605"/>
        <v xml:space="preserve"> </v>
      </c>
      <c r="BH305" s="75"/>
      <c r="BI305" s="59">
        <f t="shared" si="1606"/>
        <v>0</v>
      </c>
      <c r="BJ305" s="59" t="str">
        <f t="shared" si="1607"/>
        <v/>
      </c>
      <c r="BK305" s="59" t="str">
        <f t="shared" si="1608"/>
        <v/>
      </c>
      <c r="BL305" s="59" t="str">
        <f t="shared" si="1609"/>
        <v/>
      </c>
      <c r="BM305" s="59" t="str">
        <f t="shared" si="1610"/>
        <v/>
      </c>
      <c r="BN305" s="59" t="str">
        <f t="shared" si="1611"/>
        <v>zero euro</v>
      </c>
      <c r="BO305" s="75"/>
      <c r="BP305" s="59" t="str">
        <f t="shared" si="1612"/>
        <v/>
      </c>
      <c r="BQ305" s="75"/>
      <c r="BR305" s="59" t="str">
        <f t="shared" si="1613"/>
        <v/>
      </c>
      <c r="BS305" s="59" t="str">
        <f t="shared" si="1614"/>
        <v/>
      </c>
      <c r="BT305" s="59" t="str">
        <f t="shared" si="1615"/>
        <v xml:space="preserve"> </v>
      </c>
      <c r="BU305" s="75"/>
      <c r="BV305" s="59">
        <f t="shared" si="1616"/>
        <v>0</v>
      </c>
      <c r="BW305" s="59" t="str">
        <f t="shared" si="1617"/>
        <v/>
      </c>
      <c r="BX305" s="59" t="str">
        <f t="shared" si="1618"/>
        <v/>
      </c>
      <c r="BY305" s="59" t="str">
        <f t="shared" si="1619"/>
        <v/>
      </c>
      <c r="BZ305" s="59" t="str">
        <f t="shared" si="1620"/>
        <v/>
      </c>
      <c r="CA305" s="59" t="str">
        <f t="shared" si="1621"/>
        <v xml:space="preserve"> </v>
      </c>
      <c r="CB305" s="75"/>
      <c r="CC305" s="19" t="str">
        <f t="shared" si="1622"/>
        <v xml:space="preserve">       zero euro  </v>
      </c>
      <c r="CD305" s="47" t="e">
        <f>#REF!*H305</f>
        <v>#REF!</v>
      </c>
    </row>
    <row r="306" spans="1:82" s="10" customFormat="1" ht="33.75" x14ac:dyDescent="0.2">
      <c r="A306" s="23" t="s">
        <v>337</v>
      </c>
      <c r="B306" s="80">
        <v>2</v>
      </c>
      <c r="C306" s="80">
        <v>9</v>
      </c>
      <c r="D306" s="80">
        <f t="shared" si="1563"/>
        <v>4</v>
      </c>
      <c r="E306" s="49">
        <f>IF(G306="","",MAX(E$9:E305)+1)</f>
        <v>229</v>
      </c>
      <c r="F306" s="76" t="s">
        <v>402</v>
      </c>
      <c r="G306" s="75" t="s">
        <v>28</v>
      </c>
      <c r="H306" s="43">
        <v>0</v>
      </c>
      <c r="I306" s="79" t="str">
        <f t="shared" si="1564"/>
        <v xml:space="preserve"> 0,00</v>
      </c>
      <c r="J306" s="79" t="str">
        <f t="shared" si="1565"/>
        <v>0</v>
      </c>
      <c r="K306" s="79" t="str">
        <f t="shared" si="1566"/>
        <v>0</v>
      </c>
      <c r="L306" s="79" t="str">
        <f t="shared" si="1567"/>
        <v>0</v>
      </c>
      <c r="M306" s="79" t="str">
        <f t="shared" si="1568"/>
        <v>0</v>
      </c>
      <c r="N306" s="79" t="str">
        <f t="shared" si="1569"/>
        <v>0</v>
      </c>
      <c r="O306" s="79" t="str">
        <f t="shared" si="1570"/>
        <v>0</v>
      </c>
      <c r="P306" s="79" t="str">
        <f t="shared" si="1571"/>
        <v>0</v>
      </c>
      <c r="Q306" s="79" t="str">
        <f t="shared" si="1572"/>
        <v>0</v>
      </c>
      <c r="R306" s="79" t="str">
        <f t="shared" si="1573"/>
        <v>0</v>
      </c>
      <c r="S306" s="79" t="s">
        <v>12</v>
      </c>
      <c r="T306" s="79" t="str">
        <f t="shared" si="1574"/>
        <v>0</v>
      </c>
      <c r="U306" s="79" t="str">
        <f t="shared" si="1575"/>
        <v>0</v>
      </c>
      <c r="V306" s="75"/>
      <c r="W306" s="59" t="str">
        <f t="shared" si="1576"/>
        <v/>
      </c>
      <c r="X306" s="59" t="str">
        <f t="shared" si="1577"/>
        <v/>
      </c>
      <c r="Y306" s="59" t="str">
        <f t="shared" si="1578"/>
        <v/>
      </c>
      <c r="Z306" s="75"/>
      <c r="AA306" s="59" t="str">
        <f t="shared" si="1579"/>
        <v/>
      </c>
      <c r="AB306" s="59" t="str">
        <f t="shared" si="1580"/>
        <v/>
      </c>
      <c r="AC306" s="59" t="str">
        <f t="shared" si="1581"/>
        <v xml:space="preserve"> </v>
      </c>
      <c r="AD306" s="75"/>
      <c r="AE306" s="59">
        <f t="shared" si="1582"/>
        <v>0</v>
      </c>
      <c r="AF306" s="59" t="str">
        <f t="shared" si="1583"/>
        <v/>
      </c>
      <c r="AG306" s="59" t="str">
        <f t="shared" si="1584"/>
        <v/>
      </c>
      <c r="AH306" s="59" t="str">
        <f t="shared" si="1585"/>
        <v/>
      </c>
      <c r="AI306" s="59" t="str">
        <f t="shared" si="1586"/>
        <v/>
      </c>
      <c r="AJ306" s="59" t="str">
        <f t="shared" si="1587"/>
        <v xml:space="preserve"> </v>
      </c>
      <c r="AK306" s="75"/>
      <c r="AL306" s="59" t="str">
        <f t="shared" si="1588"/>
        <v/>
      </c>
      <c r="AM306" s="59" t="str">
        <f t="shared" si="1589"/>
        <v/>
      </c>
      <c r="AN306" s="59" t="str">
        <f t="shared" si="1590"/>
        <v xml:space="preserve"> </v>
      </c>
      <c r="AO306" s="75"/>
      <c r="AP306" s="59" t="str">
        <f t="shared" si="1591"/>
        <v/>
      </c>
      <c r="AQ306" s="59" t="str">
        <f t="shared" si="1592"/>
        <v/>
      </c>
      <c r="AR306" s="59" t="str">
        <f t="shared" si="1593"/>
        <v xml:space="preserve"> </v>
      </c>
      <c r="AS306" s="75"/>
      <c r="AT306" s="59">
        <f t="shared" si="1594"/>
        <v>0</v>
      </c>
      <c r="AU306" s="59" t="str">
        <f t="shared" si="1595"/>
        <v/>
      </c>
      <c r="AV306" s="59" t="str">
        <f t="shared" si="1596"/>
        <v/>
      </c>
      <c r="AW306" s="59" t="str">
        <f t="shared" si="1597"/>
        <v/>
      </c>
      <c r="AX306" s="59" t="str">
        <f t="shared" si="1598"/>
        <v/>
      </c>
      <c r="AY306" s="59" t="str">
        <f t="shared" si="1599"/>
        <v xml:space="preserve"> </v>
      </c>
      <c r="AZ306" s="75"/>
      <c r="BA306" s="59" t="str">
        <f t="shared" si="1600"/>
        <v/>
      </c>
      <c r="BB306" s="59" t="str">
        <f t="shared" si="1601"/>
        <v/>
      </c>
      <c r="BC306" s="59" t="str">
        <f t="shared" si="1602"/>
        <v xml:space="preserve"> </v>
      </c>
      <c r="BD306" s="75"/>
      <c r="BE306" s="59" t="str">
        <f t="shared" si="1603"/>
        <v/>
      </c>
      <c r="BF306" s="59" t="str">
        <f t="shared" si="1604"/>
        <v/>
      </c>
      <c r="BG306" s="59" t="str">
        <f t="shared" si="1605"/>
        <v xml:space="preserve"> </v>
      </c>
      <c r="BH306" s="75"/>
      <c r="BI306" s="59">
        <f t="shared" si="1606"/>
        <v>0</v>
      </c>
      <c r="BJ306" s="59" t="str">
        <f t="shared" si="1607"/>
        <v/>
      </c>
      <c r="BK306" s="59" t="str">
        <f t="shared" si="1608"/>
        <v/>
      </c>
      <c r="BL306" s="59" t="str">
        <f t="shared" si="1609"/>
        <v/>
      </c>
      <c r="BM306" s="59" t="str">
        <f t="shared" si="1610"/>
        <v/>
      </c>
      <c r="BN306" s="59" t="str">
        <f t="shared" si="1611"/>
        <v>zero euro</v>
      </c>
      <c r="BO306" s="75"/>
      <c r="BP306" s="59" t="str">
        <f t="shared" si="1612"/>
        <v/>
      </c>
      <c r="BQ306" s="75"/>
      <c r="BR306" s="59" t="str">
        <f t="shared" si="1613"/>
        <v/>
      </c>
      <c r="BS306" s="59" t="str">
        <f t="shared" si="1614"/>
        <v/>
      </c>
      <c r="BT306" s="59" t="str">
        <f t="shared" si="1615"/>
        <v xml:space="preserve"> </v>
      </c>
      <c r="BU306" s="75"/>
      <c r="BV306" s="59">
        <f t="shared" si="1616"/>
        <v>0</v>
      </c>
      <c r="BW306" s="59" t="str">
        <f t="shared" si="1617"/>
        <v/>
      </c>
      <c r="BX306" s="59" t="str">
        <f t="shared" si="1618"/>
        <v/>
      </c>
      <c r="BY306" s="59" t="str">
        <f t="shared" si="1619"/>
        <v/>
      </c>
      <c r="BZ306" s="59" t="str">
        <f t="shared" si="1620"/>
        <v/>
      </c>
      <c r="CA306" s="59" t="str">
        <f t="shared" si="1621"/>
        <v xml:space="preserve"> </v>
      </c>
      <c r="CB306" s="75"/>
      <c r="CC306" s="19" t="str">
        <f t="shared" si="1622"/>
        <v xml:space="preserve">       zero euro  </v>
      </c>
      <c r="CD306" s="47" t="e">
        <f>#REF!*H306</f>
        <v>#REF!</v>
      </c>
    </row>
    <row r="307" spans="1:82" s="10" customFormat="1" ht="22.5" x14ac:dyDescent="0.2">
      <c r="A307" s="23" t="s">
        <v>337</v>
      </c>
      <c r="B307" s="80">
        <v>2</v>
      </c>
      <c r="C307" s="80">
        <v>9</v>
      </c>
      <c r="D307" s="80">
        <f t="shared" si="1563"/>
        <v>4</v>
      </c>
      <c r="E307" s="49">
        <f>IF(G307="","",MAX(E$9:E306)+1)</f>
        <v>230</v>
      </c>
      <c r="F307" s="76" t="s">
        <v>400</v>
      </c>
      <c r="G307" s="75" t="s">
        <v>28</v>
      </c>
      <c r="H307" s="43">
        <v>0</v>
      </c>
      <c r="I307" s="79" t="str">
        <f t="shared" si="1564"/>
        <v xml:space="preserve"> 0,00</v>
      </c>
      <c r="J307" s="79" t="str">
        <f t="shared" si="1565"/>
        <v>0</v>
      </c>
      <c r="K307" s="79" t="str">
        <f t="shared" si="1566"/>
        <v>0</v>
      </c>
      <c r="L307" s="79" t="str">
        <f t="shared" si="1567"/>
        <v>0</v>
      </c>
      <c r="M307" s="79" t="str">
        <f t="shared" si="1568"/>
        <v>0</v>
      </c>
      <c r="N307" s="79" t="str">
        <f t="shared" si="1569"/>
        <v>0</v>
      </c>
      <c r="O307" s="79" t="str">
        <f t="shared" si="1570"/>
        <v>0</v>
      </c>
      <c r="P307" s="79" t="str">
        <f t="shared" si="1571"/>
        <v>0</v>
      </c>
      <c r="Q307" s="79" t="str">
        <f t="shared" si="1572"/>
        <v>0</v>
      </c>
      <c r="R307" s="79" t="str">
        <f t="shared" si="1573"/>
        <v>0</v>
      </c>
      <c r="S307" s="79" t="s">
        <v>12</v>
      </c>
      <c r="T307" s="79" t="str">
        <f t="shared" si="1574"/>
        <v>0</v>
      </c>
      <c r="U307" s="79" t="str">
        <f t="shared" si="1575"/>
        <v>0</v>
      </c>
      <c r="V307" s="75"/>
      <c r="W307" s="59" t="str">
        <f t="shared" si="1576"/>
        <v/>
      </c>
      <c r="X307" s="59" t="str">
        <f t="shared" si="1577"/>
        <v/>
      </c>
      <c r="Y307" s="59" t="str">
        <f t="shared" si="1578"/>
        <v/>
      </c>
      <c r="Z307" s="75"/>
      <c r="AA307" s="59" t="str">
        <f t="shared" si="1579"/>
        <v/>
      </c>
      <c r="AB307" s="59" t="str">
        <f t="shared" si="1580"/>
        <v/>
      </c>
      <c r="AC307" s="59" t="str">
        <f t="shared" si="1581"/>
        <v xml:space="preserve"> </v>
      </c>
      <c r="AD307" s="75"/>
      <c r="AE307" s="59">
        <f t="shared" si="1582"/>
        <v>0</v>
      </c>
      <c r="AF307" s="59" t="str">
        <f t="shared" si="1583"/>
        <v/>
      </c>
      <c r="AG307" s="59" t="str">
        <f t="shared" si="1584"/>
        <v/>
      </c>
      <c r="AH307" s="59" t="str">
        <f t="shared" si="1585"/>
        <v/>
      </c>
      <c r="AI307" s="59" t="str">
        <f t="shared" si="1586"/>
        <v/>
      </c>
      <c r="AJ307" s="59" t="str">
        <f t="shared" si="1587"/>
        <v xml:space="preserve"> </v>
      </c>
      <c r="AK307" s="75"/>
      <c r="AL307" s="59" t="str">
        <f t="shared" si="1588"/>
        <v/>
      </c>
      <c r="AM307" s="59" t="str">
        <f t="shared" si="1589"/>
        <v/>
      </c>
      <c r="AN307" s="59" t="str">
        <f t="shared" si="1590"/>
        <v xml:space="preserve"> </v>
      </c>
      <c r="AO307" s="75"/>
      <c r="AP307" s="59" t="str">
        <f t="shared" si="1591"/>
        <v/>
      </c>
      <c r="AQ307" s="59" t="str">
        <f t="shared" si="1592"/>
        <v/>
      </c>
      <c r="AR307" s="59" t="str">
        <f t="shared" si="1593"/>
        <v xml:space="preserve"> </v>
      </c>
      <c r="AS307" s="75"/>
      <c r="AT307" s="59">
        <f t="shared" si="1594"/>
        <v>0</v>
      </c>
      <c r="AU307" s="59" t="str">
        <f t="shared" si="1595"/>
        <v/>
      </c>
      <c r="AV307" s="59" t="str">
        <f t="shared" si="1596"/>
        <v/>
      </c>
      <c r="AW307" s="59" t="str">
        <f t="shared" si="1597"/>
        <v/>
      </c>
      <c r="AX307" s="59" t="str">
        <f t="shared" si="1598"/>
        <v/>
      </c>
      <c r="AY307" s="59" t="str">
        <f t="shared" si="1599"/>
        <v xml:space="preserve"> </v>
      </c>
      <c r="AZ307" s="75"/>
      <c r="BA307" s="59" t="str">
        <f t="shared" si="1600"/>
        <v/>
      </c>
      <c r="BB307" s="59" t="str">
        <f t="shared" si="1601"/>
        <v/>
      </c>
      <c r="BC307" s="59" t="str">
        <f t="shared" si="1602"/>
        <v xml:space="preserve"> </v>
      </c>
      <c r="BD307" s="75"/>
      <c r="BE307" s="59" t="str">
        <f t="shared" si="1603"/>
        <v/>
      </c>
      <c r="BF307" s="59" t="str">
        <f t="shared" si="1604"/>
        <v/>
      </c>
      <c r="BG307" s="59" t="str">
        <f t="shared" si="1605"/>
        <v xml:space="preserve"> </v>
      </c>
      <c r="BH307" s="75"/>
      <c r="BI307" s="59">
        <f t="shared" si="1606"/>
        <v>0</v>
      </c>
      <c r="BJ307" s="59" t="str">
        <f t="shared" si="1607"/>
        <v/>
      </c>
      <c r="BK307" s="59" t="str">
        <f t="shared" si="1608"/>
        <v/>
      </c>
      <c r="BL307" s="59" t="str">
        <f t="shared" si="1609"/>
        <v/>
      </c>
      <c r="BM307" s="59" t="str">
        <f t="shared" si="1610"/>
        <v/>
      </c>
      <c r="BN307" s="59" t="str">
        <f t="shared" si="1611"/>
        <v>zero euro</v>
      </c>
      <c r="BO307" s="75"/>
      <c r="BP307" s="59" t="str">
        <f t="shared" si="1612"/>
        <v/>
      </c>
      <c r="BQ307" s="75"/>
      <c r="BR307" s="59" t="str">
        <f t="shared" si="1613"/>
        <v/>
      </c>
      <c r="BS307" s="59" t="str">
        <f t="shared" si="1614"/>
        <v/>
      </c>
      <c r="BT307" s="59" t="str">
        <f t="shared" si="1615"/>
        <v xml:space="preserve"> </v>
      </c>
      <c r="BU307" s="75"/>
      <c r="BV307" s="59">
        <f t="shared" si="1616"/>
        <v>0</v>
      </c>
      <c r="BW307" s="59" t="str">
        <f t="shared" si="1617"/>
        <v/>
      </c>
      <c r="BX307" s="59" t="str">
        <f t="shared" si="1618"/>
        <v/>
      </c>
      <c r="BY307" s="59" t="str">
        <f t="shared" si="1619"/>
        <v/>
      </c>
      <c r="BZ307" s="59" t="str">
        <f t="shared" si="1620"/>
        <v/>
      </c>
      <c r="CA307" s="59" t="str">
        <f t="shared" si="1621"/>
        <v xml:space="preserve"> </v>
      </c>
      <c r="CB307" s="75"/>
      <c r="CC307" s="19" t="str">
        <f t="shared" si="1622"/>
        <v xml:space="preserve">       zero euro  </v>
      </c>
      <c r="CD307" s="47" t="e">
        <f>#REF!*H307</f>
        <v>#REF!</v>
      </c>
    </row>
    <row r="308" spans="1:82" s="10" customFormat="1" ht="15" customHeight="1" x14ac:dyDescent="0.2">
      <c r="A308" s="23" t="s">
        <v>337</v>
      </c>
      <c r="B308" s="34">
        <v>2</v>
      </c>
      <c r="C308" s="34">
        <v>9</v>
      </c>
      <c r="D308" s="34">
        <f>$D$294+1</f>
        <v>4</v>
      </c>
      <c r="E308" s="35" t="str">
        <f>IF(G308="","",MAX(E$9:E300)+1)</f>
        <v/>
      </c>
      <c r="F308" s="83" t="s">
        <v>224</v>
      </c>
      <c r="G308" s="37"/>
      <c r="H308" s="38"/>
      <c r="I308" s="79"/>
      <c r="J308" s="79"/>
      <c r="K308" s="79"/>
      <c r="L308" s="79"/>
      <c r="M308" s="79"/>
      <c r="N308" s="79"/>
      <c r="O308" s="79"/>
      <c r="P308" s="79"/>
      <c r="Q308" s="79"/>
      <c r="R308" s="79"/>
      <c r="S308" s="79"/>
      <c r="T308" s="79"/>
      <c r="U308" s="79"/>
      <c r="V308" s="59"/>
      <c r="W308" s="59"/>
      <c r="X308" s="59"/>
      <c r="Y308" s="59"/>
      <c r="Z308" s="59"/>
      <c r="AA308" s="59"/>
      <c r="AB308" s="59"/>
      <c r="AC308" s="59"/>
      <c r="AD308" s="59"/>
      <c r="AE308" s="59"/>
      <c r="AF308" s="59"/>
      <c r="AG308" s="59"/>
      <c r="AH308" s="59"/>
      <c r="AI308" s="59"/>
      <c r="AJ308" s="59"/>
      <c r="AK308" s="59"/>
      <c r="AL308" s="59"/>
      <c r="AM308" s="59"/>
      <c r="AN308" s="59"/>
      <c r="AO308" s="59"/>
      <c r="AP308" s="59"/>
      <c r="AQ308" s="59"/>
      <c r="AR308" s="59"/>
      <c r="AS308" s="59"/>
      <c r="AT308" s="59"/>
      <c r="AU308" s="59"/>
      <c r="AV308" s="59"/>
      <c r="AW308" s="59"/>
      <c r="AX308" s="59"/>
      <c r="AY308" s="59"/>
      <c r="AZ308" s="59"/>
      <c r="BA308" s="59"/>
      <c r="BB308" s="59"/>
      <c r="BC308" s="59"/>
      <c r="BD308" s="59"/>
      <c r="BE308" s="59"/>
      <c r="BF308" s="59"/>
      <c r="BG308" s="59"/>
      <c r="BH308" s="59"/>
      <c r="BI308" s="59"/>
      <c r="BJ308" s="59"/>
      <c r="BK308" s="59"/>
      <c r="BL308" s="59"/>
      <c r="BM308" s="59"/>
      <c r="BN308" s="59"/>
      <c r="BO308" s="59"/>
      <c r="BP308" s="59"/>
      <c r="BQ308" s="59"/>
      <c r="BR308" s="59"/>
      <c r="BS308" s="59"/>
      <c r="BT308" s="59"/>
      <c r="BU308" s="59"/>
      <c r="BV308" s="59"/>
      <c r="BW308" s="59"/>
      <c r="BX308" s="59"/>
      <c r="BY308" s="59"/>
      <c r="BZ308" s="59"/>
      <c r="CA308" s="59"/>
      <c r="CB308" s="59"/>
      <c r="CC308" s="59"/>
      <c r="CD308" s="59"/>
    </row>
    <row r="309" spans="1:82" s="10" customFormat="1" ht="22.5" x14ac:dyDescent="0.2">
      <c r="A309" s="23" t="s">
        <v>337</v>
      </c>
      <c r="B309" s="39">
        <v>2</v>
      </c>
      <c r="C309" s="39">
        <v>9</v>
      </c>
      <c r="D309" s="39">
        <f>$D$308</f>
        <v>4</v>
      </c>
      <c r="E309" s="49">
        <f>IF(G309="","",MAX(E$9:E308)+1)</f>
        <v>231</v>
      </c>
      <c r="F309" s="50" t="s">
        <v>225</v>
      </c>
      <c r="G309" s="42" t="s">
        <v>28</v>
      </c>
      <c r="H309" s="43">
        <v>0</v>
      </c>
      <c r="I309" s="79" t="str">
        <f t="shared" ref="I309:I314" si="1623">IF(H309=INT(H309),CONCATENATE(" ",H309,",00"),IF(INT(H309*10)=H309*10,CONCATENATE(" ",H309,"0"),CONCATENATE(" ",H309)))</f>
        <v xml:space="preserve"> 0,00</v>
      </c>
      <c r="J309" s="79" t="str">
        <f t="shared" ref="J309:J322" si="1624">IF(H309&gt;=100000000,MID(RIGHT(I309,12),1,1),"0")</f>
        <v>0</v>
      </c>
      <c r="K309" s="79" t="str">
        <f t="shared" ref="K309:K322" si="1625">IF(H309&gt;=10000000,MID(RIGHT(I309,11),1,1),"0")</f>
        <v>0</v>
      </c>
      <c r="L309" s="79" t="str">
        <f t="shared" ref="L309:L322" si="1626">IF(H309&gt;=1000000,MID(RIGHT(I309,10),1,1),"0")</f>
        <v>0</v>
      </c>
      <c r="M309" s="79" t="str">
        <f t="shared" ref="M309:M322" si="1627">IF(H309&gt;=100000,MID(RIGHT(I309,9),1,1),"0")</f>
        <v>0</v>
      </c>
      <c r="N309" s="79" t="str">
        <f t="shared" ref="N309:N322" si="1628">IF(H309&gt;=10000,MID(RIGHT(I309,8),1,1),"0")</f>
        <v>0</v>
      </c>
      <c r="O309" s="79" t="str">
        <f t="shared" ref="O309:O322" si="1629">IF(H309&gt;=1000,MID(RIGHT(I309,7),1,1),"0")</f>
        <v>0</v>
      </c>
      <c r="P309" s="79" t="str">
        <f t="shared" ref="P309:P322" si="1630">IF(H309&gt;=100,MID(RIGHT(I309,6),1,1),"0")</f>
        <v>0</v>
      </c>
      <c r="Q309" s="79" t="str">
        <f t="shared" ref="Q309:Q322" si="1631">IF(H309&gt;=10,MID(RIGHT(I309,5),1,1),"0")</f>
        <v>0</v>
      </c>
      <c r="R309" s="79" t="str">
        <f t="shared" ref="R309:R322" si="1632">IF(H309&gt;=0,MID(RIGHT(I309,4),1,1),"0")</f>
        <v>0</v>
      </c>
      <c r="S309" s="79" t="s">
        <v>12</v>
      </c>
      <c r="T309" s="79" t="str">
        <f t="shared" ref="T309:T322" si="1633">IF(INT(H309)&lt;&gt;H309,MID(RIGHT(I309,2),1,1),"0")</f>
        <v>0</v>
      </c>
      <c r="U309" s="79" t="str">
        <f t="shared" ref="U309:U322" si="1634">IF(INT(H309*10)&lt;&gt;H309*10,RIGHT(I309,1),"0")</f>
        <v>0</v>
      </c>
      <c r="V309" s="75"/>
      <c r="W309" s="59" t="str">
        <f t="shared" ref="W309:W322" si="1635">IF(OR(VALUE(J309)=0,VALUE(J309)&gt;5),"",CONCATENATE(IF(VALUE(J309)=1,"",IF(VALUE(J309)=2,"deux ",IF(VALUE(J309)=3,"trois ",IF(VALUE(J309)=4,"quatre ",IF(VALUE(J309)=5,"cinq "))))),"cent"))</f>
        <v/>
      </c>
      <c r="X309" s="59" t="str">
        <f t="shared" ref="X309:X322" si="1636">IF(OR(J309="",VALUE(J309)&lt;6),"",CONCATENATE(IF(VALUE(J309)=6,"six ",IF(VALUE(J309)=7,"sept ",IF(VALUE(J309)=8,"huit ",IF(VALUE(J309)=9,"neuf ")))),"cent"))</f>
        <v/>
      </c>
      <c r="Y309" s="59" t="str">
        <f t="shared" ref="Y309:Y322" si="1637">CONCATENATE(W309,X309)</f>
        <v/>
      </c>
      <c r="Z309" s="75"/>
      <c r="AA309" s="59" t="str">
        <f t="shared" ref="AA309:AA322" si="1638">IF(OR(K309="",VALUE(K309)=0,VALUE(K309)&gt;5,AND(VALUE(AE309)&gt;10,VALUE(AE309)&lt;17)),"",IF(OR(VALUE(AE309)=10,AND(VALUE(AE309)&gt;16,VALUE(AE309)&lt;20)),"dix",IF(VALUE(K309)=2,"vingt",IF(VALUE(K309)=3,"trente",IF(VALUE(K309)=4,"quarante",IF(VALUE(K309)=5,"cinquante"))))))</f>
        <v/>
      </c>
      <c r="AB309" s="59" t="str">
        <f t="shared" ref="AB309:AB322" si="1639">IF(OR(K309="",VALUE(K309)&lt;6),"",IF(AND(VALUE(K309)=7,OR(VALUE(L309)=0,AE309&gt;76)),"soixante dix",IF(OR(VALUE(K309)=6,VALUE(K309)=7),"soixante",IF(AND(VALUE(K309)=9,OR(VALUE(L309)=0,VALUE(AE309)&gt;96)),"quatre vingt dix",IF(OR(VALUE(K309)=8,VALUE(K309)=9),"quatre vingt")))))</f>
        <v/>
      </c>
      <c r="AC309" s="59" t="str">
        <f t="shared" ref="AC309:AC322" si="1640">CONCATENATE(" ",AA309,AB309,IF(OR(VALUE(L309)&lt;&gt;1,VALUE(K309)=0,VALUE(K309)=1,VALUE(K309)=8,VALUE(K309)=9),""," et"))</f>
        <v xml:space="preserve"> </v>
      </c>
      <c r="AD309" s="75"/>
      <c r="AE309" s="59">
        <f t="shared" ref="AE309:AE322" si="1641">VALUE(CONCATENATE(K309,L309))</f>
        <v>0</v>
      </c>
      <c r="AF309" s="59" t="str">
        <f t="shared" ref="AF309:AF322" si="1642">IF(OR(VALUE(L309)=0,AE309="",VALUE(L309)&gt;5,AND(VALUE(AE309)&gt;5,VALUE(AE309)&lt;16),AND(VALUE(AE309)&gt;65,VALUE(AE309)&lt;76),AND(VALUE(AE309)&gt;85,VALUE(AE309)&lt;96)),"",CONCATENATE(IF(VALUE(L309)=1,"un",IF(VALUE(L309)=2,"deux",IF(VALUE(L309)=3,"trois",IF(VALUE(L309)=4,"quatre",IF(VALUE(L309)=5,"cinq")))))," million"))</f>
        <v/>
      </c>
      <c r="AG309" s="59" t="str">
        <f t="shared" ref="AG309:AG322" si="1643">IF(OR(AE309="",VALUE(L309)&lt;6,AND(VALUE(AE309)&gt;10,VALUE(AE309)&lt;17),AE309=76,AE309=96),"",CONCATENATE(IF(VALUE(L309)=6,"six",IF(VALUE(L309)=7,"sept",IF(VALUE(L309)=8,"huit",IF(VALUE(L309)=9,"neuf",IF(VALUE(AE309)=10,"dix")))))," million"))</f>
        <v/>
      </c>
      <c r="AH309" s="59" t="str">
        <f t="shared" ref="AH309:AH322" si="1644">IF(OR(AE309="",VALUE(AE309)&lt;11,AND(VALUE(AE309)&gt;15,VALUE(AE309)&lt;71),AND(VALUE(AE309)&gt;75,VALUE(AE309)&lt;91),VALUE(AE309)&gt;95),"",CONCATENATE(IF(OR(VALUE(AE309)=91,VALUE(AE309)=71,VALUE(AE309)=11),"onze",IF(OR(VALUE(AE309)=92,VALUE(AE309)=72,VALUE(AE309)=12),"douze",IF(OR(VALUE(AE309)=93,VALUE(AE309)=73,VALUE(AE309)=13),"treize",IF(OR(AE309=94,AE309=74,AE309=14),"quatorze",IF(OR(AE309=95,AE309=75,AE309=15),"quinze")))))," million"))</f>
        <v/>
      </c>
      <c r="AI309" s="59" t="str">
        <f t="shared" ref="AI309:AI322" si="1645">IF(OR(AE309=16,AE309=76,AE309=96),"seize million","")</f>
        <v/>
      </c>
      <c r="AJ309" s="59" t="str">
        <f t="shared" ref="AJ309:AJ322" si="1646">CONCATENATE(" ",AF309,AG309,AH309,AI309,IF(VALUE(CONCATENATE(J309,K309,L309))=0,"",IF(VALUE(L309)=0,"million","")),IF(AND(VALUE(CONCATENATE(J309,K309,L309))&gt;1,VALUE(CONCATENATE(M309,N309,O309,P309,Q309,R309))=0),"s",""))</f>
        <v xml:space="preserve"> </v>
      </c>
      <c r="AK309" s="75"/>
      <c r="AL309" s="59" t="str">
        <f t="shared" ref="AL309:AL322" si="1647">IF(OR(VALUE(M309)=0,VALUE(M309)&gt;5),"",CONCATENATE(IF(VALUE(M309)=1,"",IF(VALUE(M309)=2,"deux ",IF(VALUE(M309)=3,"trois ",IF(VALUE(M309)=4,"quatre ",IF(VALUE(M309)=5,"cinq "))))),"cent"))</f>
        <v/>
      </c>
      <c r="AM309" s="59" t="str">
        <f t="shared" ref="AM309:AM322" si="1648">IF(OR(M309="",VALUE(M309)&lt;6),"",CONCATENATE(IF(VALUE(M309)=6,"six ",IF(VALUE(M309)=7,"sept ",IF(VALUE(M309)=8,"huit ",IF(VALUE(M309)=9,"neuf ")))),"cent"))</f>
        <v/>
      </c>
      <c r="AN309" s="59" t="str">
        <f t="shared" ref="AN309:AN322" si="1649">CONCATENATE(" ",AL309,AM309)</f>
        <v xml:space="preserve"> </v>
      </c>
      <c r="AO309" s="75"/>
      <c r="AP309" s="59" t="str">
        <f t="shared" ref="AP309:AP322" si="1650">IF(OR(N309="",VALUE(N309)=0,VALUE(N309)&gt;5,AND(VALUE(AT309)&gt;10,VALUE(AT309)&lt;17)),"",IF(OR(VALUE(AT309)=10,AND(VALUE(AT309)&gt;16,VALUE(AT309)&lt;20)),"dix",IF(VALUE(N309)=2,"vingt",IF(VALUE(N309)=3,"trente",IF(VALUE(N309)=4,"quarante",IF(VALUE(N309)=5,"cinquante"))))))</f>
        <v/>
      </c>
      <c r="AQ309" s="59" t="str">
        <f t="shared" ref="AQ309:AQ322" si="1651">IF(OR(N309="",VALUE(N309)&lt;6),"",IF(AND(VALUE(N309)=7,OR(VALUE(O309)=0,AT309&gt;76)),"soixante dix",IF(OR(VALUE(N309)=6,VALUE(N309)=7),"soixante",IF(AND(VALUE(N309)=9,OR(VALUE(O309)=0,VALUE(AT309)&gt;96)),"quatre vingt dix",IF(OR(VALUE(N309)=8,VALUE(N309)=9),"quatre vingt")))))</f>
        <v/>
      </c>
      <c r="AR309" s="59" t="str">
        <f t="shared" ref="AR309:AR322" si="1652">CONCATENATE(" ",AP309,AQ309,IF(OR(VALUE(O309)&lt;&gt;1,VALUE(N309)=0,VALUE(N309)=1,VALUE(N309)=8,VALUE(N309)=9),""," et"))</f>
        <v xml:space="preserve"> </v>
      </c>
      <c r="AS309" s="75"/>
      <c r="AT309" s="59">
        <f t="shared" ref="AT309:AT322" si="1653">VALUE(CONCATENATE(N309,O309))</f>
        <v>0</v>
      </c>
      <c r="AU309" s="59" t="str">
        <f t="shared" ref="AU309:AU322" si="1654">IF(OR(VALUE(O309)=0,AT309="",VALUE(O309)&gt;5,AND(VALUE(AT309)&gt;5,VALUE(AT309)&lt;16),AND(VALUE(AT309)&gt;65,VALUE(AT309)&lt;76),AND(VALUE(AT309)&gt;85,VALUE(AT309)&lt;96)),"",CONCATENATE(IF(VALUE(O309)=1,"un",IF(VALUE(O309)=2,"deux",IF(VALUE(O309)=3,"trois",IF(VALUE(O309)=4,"quatre",IF(VALUE(O309)=5,"cinq")))))," mille"))</f>
        <v/>
      </c>
      <c r="AV309" s="59" t="str">
        <f t="shared" ref="AV309:AV322" si="1655">IF(OR(AT309="",VALUE(O309)&lt;6,AND(VALUE(AT309)&gt;10,VALUE(AT309)&lt;17),AT309=76,AT309=96),"",CONCATENATE(IF(VALUE(O309)=6,"six",IF(VALUE(O309)=7,"sept",IF(VALUE(O309)=8,"huit",IF(VALUE(O309)=9,"neuf",IF(VALUE(AT309)=10,"dix")))))," mille"))</f>
        <v/>
      </c>
      <c r="AW309" s="59" t="str">
        <f t="shared" ref="AW309:AW322" si="1656">IF(OR(AT309="",VALUE(AT309)&lt;11,AND(VALUE(AT309)&gt;15,VALUE(AT309)&lt;71),AND(VALUE(AT309)&gt;75,VALUE(AT309)&lt;91),VALUE(AT309)&gt;95),"",CONCATENATE(IF(OR(VALUE(AT309)=91,VALUE(AT309)=71,VALUE(AT309)=11),"onze",IF(OR(VALUE(AT309)=92,VALUE(AT309)=72,VALUE(AT309)=12),"douze",IF(OR(VALUE(AT309)=93,VALUE(AT309)=73,VALUE(AT309)=13),"treize",IF(OR(AT309=94,AT309=74,AT309=14),"quatorze",IF(OR(AT309=95,AT309=75,AT309=15),"quinze")))))," mille"))</f>
        <v/>
      </c>
      <c r="AX309" s="59" t="str">
        <f t="shared" ref="AX309:AX322" si="1657">IF(OR(AT309=16,AT309=76,AT309=96),"seize mille","")</f>
        <v/>
      </c>
      <c r="AY309" s="59" t="str">
        <f t="shared" ref="AY309:AY322" si="1658">IF(AND(AU309="un mille",H309&lt;10000)," mille",CONCATENATE(" ",AU309,AV309,AW309,AX309,IF(VALUE(CONCATENATE(M309,N309,O309))=0,"",IF(VALUE(O309)=0," mille","")),IF(AND(VALUE(CONCATENATE(M309,N309,O309))&gt;1,VALUE(CONCATENATE(P309,Q309,R309))=0),"s","")))</f>
        <v xml:space="preserve"> </v>
      </c>
      <c r="AZ309" s="75"/>
      <c r="BA309" s="59" t="str">
        <f t="shared" ref="BA309:BA322" si="1659">IF(OR(VALUE(P309)=0,VALUE(P309)&gt;5),"",CONCATENATE(IF(VALUE(P309)=1,"",IF(VALUE(P309)=2,"deux ",IF(VALUE(P309)=3,"trois ",IF(VALUE(P309)=4,"quatre ",IF(VALUE(P309)=5,"cinq "))))),"cent"))</f>
        <v/>
      </c>
      <c r="BB309" s="59" t="str">
        <f t="shared" ref="BB309:BB322" si="1660">IF(OR(P309="",VALUE(P309)&lt;6),"",CONCATENATE(IF(VALUE(P309)=6,"six ",IF(VALUE(P309)=7,"sept ",IF(VALUE(P309)=8,"huit ",IF(VALUE(P309)=9,"neuf ")))),"cent"))</f>
        <v/>
      </c>
      <c r="BC309" s="59" t="str">
        <f t="shared" ref="BC309:BC322" si="1661">CONCATENATE(" ",BA309,BB309)</f>
        <v xml:space="preserve"> </v>
      </c>
      <c r="BD309" s="75"/>
      <c r="BE309" s="59" t="str">
        <f t="shared" ref="BE309:BE322" si="1662">IF(OR(Q309="",VALUE(Q309)=0,VALUE(Q309)&gt;5,AND(VALUE(BI309)&gt;10,VALUE(BI309)&lt;17)),"",IF(OR(VALUE(BI309)=10,AND(VALUE(BI309)&gt;16,VALUE(BI309)&lt;20)),"dix",IF(VALUE(Q309)=2,"vingt",IF(VALUE(Q309)=3,"trente",IF(VALUE(Q309)=4,"quarante",IF(VALUE(Q309)=5,"cinquante"))))))</f>
        <v/>
      </c>
      <c r="BF309" s="59" t="str">
        <f t="shared" ref="BF309:BF322" si="1663">IF(OR(Q309="",VALUE(Q309)&lt;6),"",IF(AND(VALUE(Q309)=7,OR(VALUE(R309)=0,BI309&gt;76)),"soixante dix",IF(OR(VALUE(Q309)=6,VALUE(Q309)=7),"soixante",IF(AND(VALUE(Q309)=9,OR(VALUE(R309)=0,VALUE(BI309)&gt;96)),"quatre vingt dix",IF(OR(VALUE(Q309)=8,VALUE(Q309)=9),"quatre vingt")))))</f>
        <v/>
      </c>
      <c r="BG309" s="59" t="str">
        <f t="shared" ref="BG309:BG322" si="1664">CONCATENATE(" ",BE309,BF309,IF(OR(VALUE(R309)&lt;&gt;1,VALUE(Q309)=0,VALUE(Q309)=1,VALUE(Q309)=8,VALUE(Q309)=9),""," et"))</f>
        <v xml:space="preserve"> </v>
      </c>
      <c r="BH309" s="75"/>
      <c r="BI309" s="59">
        <f t="shared" ref="BI309:BI322" si="1665">VALUE(CONCATENATE(Q309,R309))</f>
        <v>0</v>
      </c>
      <c r="BJ309" s="59" t="str">
        <f t="shared" ref="BJ309:BJ322" si="1666">IF(OR(VALUE(R309)=0,BI309="",VALUE(R309)&gt;5,AND(VALUE(BI309)&gt;5,VALUE(BI309)&lt;16),AND(VALUE(BI309)&gt;65,VALUE(BI309)&lt;76),AND(VALUE(BI309)&gt;85,VALUE(BI309)&lt;96)),"",CONCATENATE(IF(VALUE(R309)=1,"un",IF(VALUE(R309)=2,"deux",IF(VALUE(R309)=3,"trois",IF(VALUE(R309)=4,"quatre",IF(VALUE(R309)=5,"cinq")))))," euro"))</f>
        <v/>
      </c>
      <c r="BK309" s="59" t="str">
        <f t="shared" ref="BK309:BK322" si="1667">IF(OR(BI309="",VALUE(R309)&lt;6,AND(VALUE(BI309)&gt;10,VALUE(BI309)&lt;17),BI309=76,BI309=96),"",CONCATENATE(IF(VALUE(R309)=6,"six",IF(VALUE(R309)=7,"sept",IF(VALUE(R309)=8,"huit",IF(VALUE(R309)=9,"neuf",IF(VALUE(BI309)=10,"dix")))))," euro"))</f>
        <v/>
      </c>
      <c r="BL309" s="59" t="str">
        <f t="shared" ref="BL309:BL322" si="1668">IF(OR(BI309="",VALUE(BI309)&lt;11,AND(VALUE(BI309)&gt;15,VALUE(BI309)&lt;71),AND(VALUE(BI309)&gt;75,VALUE(BI309)&lt;91),VALUE(BI309)&gt;95),"",CONCATENATE(IF(OR(VALUE(BI309)=91,VALUE(BI309)=71,VALUE(BI309)=11),"onze",IF(OR(VALUE(BI309)=92,VALUE(BI309)=72,VALUE(BI309)=12),"douze",IF(OR(VALUE(BI309)=93,VALUE(BI309)=73,VALUE(BI309)=13),"treize",IF(OR(BI309=94,BI309=74,BI309=14),"quatorze",IF(OR(BI309=95,BI309=75,BI309=15),"quinze")))))," euro"))</f>
        <v/>
      </c>
      <c r="BM309" s="59" t="str">
        <f t="shared" ref="BM309:BM322" si="1669">IF(OR(BI309=16,BI309=76,BI309=96),"seize euro","")</f>
        <v/>
      </c>
      <c r="BN309" s="59" t="str">
        <f t="shared" ref="BN309:BN322" si="1670">IF(VALUE(CONCATENATE(J309,K309,L309,M309,N309,O309,P309,Q309,R309))=0,"zero euro",CONCATENATE(" ",BJ309,BK309,BL309,BM309,IF(VALUE(CONCATENATE(M309,N309,O309,P309,Q309,R309))=0," d'",""),IF(OR(VALUE(R309)=0,VALUE(CONCATENATE(P309,Q309,R309))=0)," euro",""),IF(VALUE(CONCATENATE(J309,K309,L309,M309,N309,O309,P309,Q309,R309))&gt;1,"s","")))</f>
        <v>zero euro</v>
      </c>
      <c r="BO309" s="75"/>
      <c r="BP309" s="59" t="str">
        <f t="shared" ref="BP309:BP322" si="1671">IF(VALUE(CONCATENATE(T309,U309))=0,""," virgule")</f>
        <v/>
      </c>
      <c r="BQ309" s="75"/>
      <c r="BR309" s="59" t="str">
        <f t="shared" ref="BR309:BR322" si="1672">IF(OR(T309="",VALUE(T309)=0,VALUE(T309)&gt;5,AND(VALUE(BV309)&gt;10,VALUE(BV309)&lt;17)),"",IF(OR(VALUE(BV309)=10,AND(VALUE(BV309)&gt;16,VALUE(BV309)&lt;20)),"dix",IF(VALUE(T309)=2,"vingt",IF(VALUE(T309)=3,"trente",IF(VALUE(T309)=4,"quarante",IF(VALUE(T309)=5,"cinquante"))))))</f>
        <v/>
      </c>
      <c r="BS309" s="59" t="str">
        <f t="shared" ref="BS309:BS322" si="1673">IF(OR(T309="",VALUE(T309)&lt;6),"",IF(AND(VALUE(T309)=7,OR(VALUE(U309)=0,BV309&gt;76)),"soixante dix",IF(OR(VALUE(T309)=6,VALUE(T309)=7),"soixante",IF(AND(VALUE(T309)=9,OR(VALUE(U309)=0,VALUE(BV309)&gt;96)),"quatre vingt dix",IF(OR(VALUE(T309)=8,VALUE(T309)=9),"quatre vingt")))))</f>
        <v/>
      </c>
      <c r="BT309" s="59" t="str">
        <f t="shared" ref="BT309:BT322" si="1674">CONCATENATE(" ",BR309,BS309,IF(OR(VALUE(U309)&lt;&gt;1,VALUE(T309)=0,VALUE(T309)=1,VALUE(T309)=8,VALUE(T309)=9),""," et"))</f>
        <v xml:space="preserve"> </v>
      </c>
      <c r="BU309" s="75"/>
      <c r="BV309" s="59">
        <f t="shared" ref="BV309:BV322" si="1675">VALUE(CONCATENATE(T309,U309))</f>
        <v>0</v>
      </c>
      <c r="BW309" s="59" t="str">
        <f t="shared" ref="BW309:BW322" si="1676">IF(OR(VALUE(U309)=0,BV309="",VALUE(U309)&gt;5,AND(VALUE(BV309)&gt;5,VALUE(BV309)&lt;16),AND(VALUE(BV309)&gt;65,VALUE(BV309)&lt;76),AND(VALUE(BV309)&gt;85,VALUE(BV309)&lt;96)),"",CONCATENATE(IF(VALUE(U309)=1,"un",IF(VALUE(U309)=2,"deux",IF(VALUE(U309)=3,"trois",IF(VALUE(U309)=4,"quatre",IF(VALUE(U309)=5,"cinq")))))," centime"))</f>
        <v/>
      </c>
      <c r="BX309" s="59" t="str">
        <f t="shared" ref="BX309:BX322" si="1677">IF(OR(BV309="",VALUE(U309)&lt;6,AND(VALUE(BV309)&gt;10,VALUE(BV309)&lt;17),BV309=76,BV309=96),"",CONCATENATE(IF(VALUE(U309)=6,"six",IF(VALUE(U309)=7,"sept",IF(VALUE(U309)=8,"huit",IF(VALUE(U309)=9,"neuf",IF(VALUE(BV309)=10,"dix")))))," centime"))</f>
        <v/>
      </c>
      <c r="BY309" s="59" t="str">
        <f t="shared" ref="BY309:BY322" si="1678">IF(OR(BV309="",VALUE(BV309)&lt;11,AND(VALUE(BV309)&gt;15,VALUE(BV309)&lt;71),AND(VALUE(BV309)&gt;75,VALUE(BV309)&lt;91),VALUE(BV309)&gt;95),"",CONCATENATE(IF(OR(VALUE(BV309)=91,VALUE(BV309)=71,VALUE(BV309)=11),"onze",IF(OR(VALUE(BV309)=92,VALUE(BV309)=72,VALUE(BV309)=12),"douze",IF(OR(VALUE(BV309)=93,VALUE(BV309)=73,VALUE(BV309)=13),"treize",IF(OR(BV309=94,BV309=74,BV309=14),"quatorze",IF(OR(BV309=95,BV309=75,BV309=15),"quinze")))))," centime"))</f>
        <v/>
      </c>
      <c r="BZ309" s="59" t="str">
        <f t="shared" ref="BZ309:BZ322" si="1679">IF(OR(BV309=16,BV309=76,BV309=96),"seize centime","")</f>
        <v/>
      </c>
      <c r="CA309" s="59" t="str">
        <f t="shared" ref="CA309:CA322" si="1680">CONCATENATE(" ",BW309,BX309,BY309,BZ309,IF(AND(VALUE(RIGHT(I309,2))&lt;&gt;0,VALUE(RIGHT(I309,1))=0),"centime",""),IF(VALUE(CONCATENATE(T309,U309))&gt;1,"s",""))</f>
        <v xml:space="preserve"> </v>
      </c>
      <c r="CB309" s="75"/>
      <c r="CC309" s="19" t="str">
        <f t="shared" ref="CC309:CC314" si="1681">CONCATENATE(Y309,AC309,AJ309,AN309,AR309,AY309,BC309,BG309,BN309,BP309,BT309,CA309)</f>
        <v xml:space="preserve">       zero euro  </v>
      </c>
      <c r="CD309" s="47" t="e">
        <f>#REF!*H309</f>
        <v>#REF!</v>
      </c>
    </row>
    <row r="310" spans="1:82" s="10" customFormat="1" ht="22.5" x14ac:dyDescent="0.2">
      <c r="A310" s="23" t="s">
        <v>337</v>
      </c>
      <c r="B310" s="39">
        <v>2</v>
      </c>
      <c r="C310" s="39">
        <v>9</v>
      </c>
      <c r="D310" s="39">
        <f t="shared" ref="D310:D314" si="1682">$D$308</f>
        <v>4</v>
      </c>
      <c r="E310" s="49">
        <f>IF(G310="","",MAX(E$9:E309)+1)</f>
        <v>232</v>
      </c>
      <c r="F310" s="50" t="s">
        <v>226</v>
      </c>
      <c r="G310" s="42" t="s">
        <v>28</v>
      </c>
      <c r="H310" s="43">
        <v>0</v>
      </c>
      <c r="I310" s="79" t="str">
        <f t="shared" si="1623"/>
        <v xml:space="preserve"> 0,00</v>
      </c>
      <c r="J310" s="79" t="str">
        <f t="shared" si="1624"/>
        <v>0</v>
      </c>
      <c r="K310" s="79" t="str">
        <f t="shared" si="1625"/>
        <v>0</v>
      </c>
      <c r="L310" s="79" t="str">
        <f t="shared" si="1626"/>
        <v>0</v>
      </c>
      <c r="M310" s="79" t="str">
        <f t="shared" si="1627"/>
        <v>0</v>
      </c>
      <c r="N310" s="79" t="str">
        <f t="shared" si="1628"/>
        <v>0</v>
      </c>
      <c r="O310" s="79" t="str">
        <f t="shared" si="1629"/>
        <v>0</v>
      </c>
      <c r="P310" s="79" t="str">
        <f t="shared" si="1630"/>
        <v>0</v>
      </c>
      <c r="Q310" s="79" t="str">
        <f t="shared" si="1631"/>
        <v>0</v>
      </c>
      <c r="R310" s="79" t="str">
        <f t="shared" si="1632"/>
        <v>0</v>
      </c>
      <c r="S310" s="79" t="s">
        <v>12</v>
      </c>
      <c r="T310" s="79" t="str">
        <f t="shared" si="1633"/>
        <v>0</v>
      </c>
      <c r="U310" s="79" t="str">
        <f t="shared" si="1634"/>
        <v>0</v>
      </c>
      <c r="V310" s="75"/>
      <c r="W310" s="59" t="str">
        <f t="shared" si="1635"/>
        <v/>
      </c>
      <c r="X310" s="59" t="str">
        <f t="shared" si="1636"/>
        <v/>
      </c>
      <c r="Y310" s="59" t="str">
        <f t="shared" si="1637"/>
        <v/>
      </c>
      <c r="Z310" s="75"/>
      <c r="AA310" s="59" t="str">
        <f t="shared" si="1638"/>
        <v/>
      </c>
      <c r="AB310" s="59" t="str">
        <f t="shared" si="1639"/>
        <v/>
      </c>
      <c r="AC310" s="59" t="str">
        <f t="shared" si="1640"/>
        <v xml:space="preserve"> </v>
      </c>
      <c r="AD310" s="75"/>
      <c r="AE310" s="59">
        <f t="shared" si="1641"/>
        <v>0</v>
      </c>
      <c r="AF310" s="59" t="str">
        <f t="shared" si="1642"/>
        <v/>
      </c>
      <c r="AG310" s="59" t="str">
        <f t="shared" si="1643"/>
        <v/>
      </c>
      <c r="AH310" s="59" t="str">
        <f t="shared" si="1644"/>
        <v/>
      </c>
      <c r="AI310" s="59" t="str">
        <f t="shared" si="1645"/>
        <v/>
      </c>
      <c r="AJ310" s="59" t="str">
        <f t="shared" si="1646"/>
        <v xml:space="preserve"> </v>
      </c>
      <c r="AK310" s="75"/>
      <c r="AL310" s="59" t="str">
        <f t="shared" si="1647"/>
        <v/>
      </c>
      <c r="AM310" s="59" t="str">
        <f t="shared" si="1648"/>
        <v/>
      </c>
      <c r="AN310" s="59" t="str">
        <f t="shared" si="1649"/>
        <v xml:space="preserve"> </v>
      </c>
      <c r="AO310" s="75"/>
      <c r="AP310" s="59" t="str">
        <f t="shared" si="1650"/>
        <v/>
      </c>
      <c r="AQ310" s="59" t="str">
        <f t="shared" si="1651"/>
        <v/>
      </c>
      <c r="AR310" s="59" t="str">
        <f t="shared" si="1652"/>
        <v xml:space="preserve"> </v>
      </c>
      <c r="AS310" s="75"/>
      <c r="AT310" s="59">
        <f t="shared" si="1653"/>
        <v>0</v>
      </c>
      <c r="AU310" s="59" t="str">
        <f t="shared" si="1654"/>
        <v/>
      </c>
      <c r="AV310" s="59" t="str">
        <f t="shared" si="1655"/>
        <v/>
      </c>
      <c r="AW310" s="59" t="str">
        <f t="shared" si="1656"/>
        <v/>
      </c>
      <c r="AX310" s="59" t="str">
        <f t="shared" si="1657"/>
        <v/>
      </c>
      <c r="AY310" s="59" t="str">
        <f t="shared" si="1658"/>
        <v xml:space="preserve"> </v>
      </c>
      <c r="AZ310" s="75"/>
      <c r="BA310" s="59" t="str">
        <f t="shared" si="1659"/>
        <v/>
      </c>
      <c r="BB310" s="59" t="str">
        <f t="shared" si="1660"/>
        <v/>
      </c>
      <c r="BC310" s="59" t="str">
        <f t="shared" si="1661"/>
        <v xml:space="preserve"> </v>
      </c>
      <c r="BD310" s="75"/>
      <c r="BE310" s="59" t="str">
        <f t="shared" si="1662"/>
        <v/>
      </c>
      <c r="BF310" s="59" t="str">
        <f t="shared" si="1663"/>
        <v/>
      </c>
      <c r="BG310" s="59" t="str">
        <f t="shared" si="1664"/>
        <v xml:space="preserve"> </v>
      </c>
      <c r="BH310" s="75"/>
      <c r="BI310" s="59">
        <f t="shared" si="1665"/>
        <v>0</v>
      </c>
      <c r="BJ310" s="59" t="str">
        <f t="shared" si="1666"/>
        <v/>
      </c>
      <c r="BK310" s="59" t="str">
        <f t="shared" si="1667"/>
        <v/>
      </c>
      <c r="BL310" s="59" t="str">
        <f t="shared" si="1668"/>
        <v/>
      </c>
      <c r="BM310" s="59" t="str">
        <f t="shared" si="1669"/>
        <v/>
      </c>
      <c r="BN310" s="59" t="str">
        <f t="shared" si="1670"/>
        <v>zero euro</v>
      </c>
      <c r="BO310" s="75"/>
      <c r="BP310" s="59" t="str">
        <f t="shared" si="1671"/>
        <v/>
      </c>
      <c r="BQ310" s="75"/>
      <c r="BR310" s="59" t="str">
        <f t="shared" si="1672"/>
        <v/>
      </c>
      <c r="BS310" s="59" t="str">
        <f t="shared" si="1673"/>
        <v/>
      </c>
      <c r="BT310" s="59" t="str">
        <f t="shared" si="1674"/>
        <v xml:space="preserve"> </v>
      </c>
      <c r="BU310" s="75"/>
      <c r="BV310" s="59">
        <f t="shared" si="1675"/>
        <v>0</v>
      </c>
      <c r="BW310" s="59" t="str">
        <f t="shared" si="1676"/>
        <v/>
      </c>
      <c r="BX310" s="59" t="str">
        <f t="shared" si="1677"/>
        <v/>
      </c>
      <c r="BY310" s="59" t="str">
        <f t="shared" si="1678"/>
        <v/>
      </c>
      <c r="BZ310" s="59" t="str">
        <f t="shared" si="1679"/>
        <v/>
      </c>
      <c r="CA310" s="59" t="str">
        <f t="shared" si="1680"/>
        <v xml:space="preserve"> </v>
      </c>
      <c r="CB310" s="75"/>
      <c r="CC310" s="19" t="str">
        <f t="shared" si="1681"/>
        <v xml:space="preserve">       zero euro  </v>
      </c>
      <c r="CD310" s="47" t="e">
        <f>#REF!*H310</f>
        <v>#REF!</v>
      </c>
    </row>
    <row r="311" spans="1:82" s="10" customFormat="1" ht="22.5" x14ac:dyDescent="0.2">
      <c r="A311" s="23" t="s">
        <v>337</v>
      </c>
      <c r="B311" s="39">
        <v>2</v>
      </c>
      <c r="C311" s="39">
        <v>9</v>
      </c>
      <c r="D311" s="39">
        <f t="shared" si="1682"/>
        <v>4</v>
      </c>
      <c r="E311" s="49">
        <f>IF(G311="","",MAX(E$9:E310)+1)</f>
        <v>233</v>
      </c>
      <c r="F311" s="50" t="s">
        <v>227</v>
      </c>
      <c r="G311" s="42" t="s">
        <v>28</v>
      </c>
      <c r="H311" s="43">
        <v>0</v>
      </c>
      <c r="I311" s="79" t="str">
        <f t="shared" si="1623"/>
        <v xml:space="preserve"> 0,00</v>
      </c>
      <c r="J311" s="79" t="str">
        <f t="shared" si="1624"/>
        <v>0</v>
      </c>
      <c r="K311" s="79" t="str">
        <f t="shared" si="1625"/>
        <v>0</v>
      </c>
      <c r="L311" s="79" t="str">
        <f t="shared" si="1626"/>
        <v>0</v>
      </c>
      <c r="M311" s="79" t="str">
        <f t="shared" si="1627"/>
        <v>0</v>
      </c>
      <c r="N311" s="79" t="str">
        <f t="shared" si="1628"/>
        <v>0</v>
      </c>
      <c r="O311" s="79" t="str">
        <f t="shared" si="1629"/>
        <v>0</v>
      </c>
      <c r="P311" s="79" t="str">
        <f t="shared" si="1630"/>
        <v>0</v>
      </c>
      <c r="Q311" s="79" t="str">
        <f t="shared" si="1631"/>
        <v>0</v>
      </c>
      <c r="R311" s="79" t="str">
        <f t="shared" si="1632"/>
        <v>0</v>
      </c>
      <c r="S311" s="79" t="s">
        <v>12</v>
      </c>
      <c r="T311" s="79" t="str">
        <f t="shared" si="1633"/>
        <v>0</v>
      </c>
      <c r="U311" s="79" t="str">
        <f t="shared" si="1634"/>
        <v>0</v>
      </c>
      <c r="V311" s="75"/>
      <c r="W311" s="59" t="str">
        <f t="shared" si="1635"/>
        <v/>
      </c>
      <c r="X311" s="59" t="str">
        <f t="shared" si="1636"/>
        <v/>
      </c>
      <c r="Y311" s="59" t="str">
        <f t="shared" si="1637"/>
        <v/>
      </c>
      <c r="Z311" s="75"/>
      <c r="AA311" s="59" t="str">
        <f t="shared" si="1638"/>
        <v/>
      </c>
      <c r="AB311" s="59" t="str">
        <f t="shared" si="1639"/>
        <v/>
      </c>
      <c r="AC311" s="59" t="str">
        <f t="shared" si="1640"/>
        <v xml:space="preserve"> </v>
      </c>
      <c r="AD311" s="75"/>
      <c r="AE311" s="59">
        <f t="shared" si="1641"/>
        <v>0</v>
      </c>
      <c r="AF311" s="59" t="str">
        <f t="shared" si="1642"/>
        <v/>
      </c>
      <c r="AG311" s="59" t="str">
        <f t="shared" si="1643"/>
        <v/>
      </c>
      <c r="AH311" s="59" t="str">
        <f t="shared" si="1644"/>
        <v/>
      </c>
      <c r="AI311" s="59" t="str">
        <f t="shared" si="1645"/>
        <v/>
      </c>
      <c r="AJ311" s="59" t="str">
        <f t="shared" si="1646"/>
        <v xml:space="preserve"> </v>
      </c>
      <c r="AK311" s="75"/>
      <c r="AL311" s="59" t="str">
        <f t="shared" si="1647"/>
        <v/>
      </c>
      <c r="AM311" s="59" t="str">
        <f t="shared" si="1648"/>
        <v/>
      </c>
      <c r="AN311" s="59" t="str">
        <f t="shared" si="1649"/>
        <v xml:space="preserve"> </v>
      </c>
      <c r="AO311" s="75"/>
      <c r="AP311" s="59" t="str">
        <f t="shared" si="1650"/>
        <v/>
      </c>
      <c r="AQ311" s="59" t="str">
        <f t="shared" si="1651"/>
        <v/>
      </c>
      <c r="AR311" s="59" t="str">
        <f t="shared" si="1652"/>
        <v xml:space="preserve"> </v>
      </c>
      <c r="AS311" s="75"/>
      <c r="AT311" s="59">
        <f t="shared" si="1653"/>
        <v>0</v>
      </c>
      <c r="AU311" s="59" t="str">
        <f t="shared" si="1654"/>
        <v/>
      </c>
      <c r="AV311" s="59" t="str">
        <f t="shared" si="1655"/>
        <v/>
      </c>
      <c r="AW311" s="59" t="str">
        <f t="shared" si="1656"/>
        <v/>
      </c>
      <c r="AX311" s="59" t="str">
        <f t="shared" si="1657"/>
        <v/>
      </c>
      <c r="AY311" s="59" t="str">
        <f t="shared" si="1658"/>
        <v xml:space="preserve"> </v>
      </c>
      <c r="AZ311" s="75"/>
      <c r="BA311" s="59" t="str">
        <f t="shared" si="1659"/>
        <v/>
      </c>
      <c r="BB311" s="59" t="str">
        <f t="shared" si="1660"/>
        <v/>
      </c>
      <c r="BC311" s="59" t="str">
        <f t="shared" si="1661"/>
        <v xml:space="preserve"> </v>
      </c>
      <c r="BD311" s="75"/>
      <c r="BE311" s="59" t="str">
        <f t="shared" si="1662"/>
        <v/>
      </c>
      <c r="BF311" s="59" t="str">
        <f t="shared" si="1663"/>
        <v/>
      </c>
      <c r="BG311" s="59" t="str">
        <f t="shared" si="1664"/>
        <v xml:space="preserve"> </v>
      </c>
      <c r="BH311" s="75"/>
      <c r="BI311" s="59">
        <f t="shared" si="1665"/>
        <v>0</v>
      </c>
      <c r="BJ311" s="59" t="str">
        <f t="shared" si="1666"/>
        <v/>
      </c>
      <c r="BK311" s="59" t="str">
        <f t="shared" si="1667"/>
        <v/>
      </c>
      <c r="BL311" s="59" t="str">
        <f t="shared" si="1668"/>
        <v/>
      </c>
      <c r="BM311" s="59" t="str">
        <f t="shared" si="1669"/>
        <v/>
      </c>
      <c r="BN311" s="59" t="str">
        <f t="shared" si="1670"/>
        <v>zero euro</v>
      </c>
      <c r="BO311" s="75"/>
      <c r="BP311" s="59" t="str">
        <f t="shared" si="1671"/>
        <v/>
      </c>
      <c r="BQ311" s="75"/>
      <c r="BR311" s="59" t="str">
        <f t="shared" si="1672"/>
        <v/>
      </c>
      <c r="BS311" s="59" t="str">
        <f t="shared" si="1673"/>
        <v/>
      </c>
      <c r="BT311" s="59" t="str">
        <f t="shared" si="1674"/>
        <v xml:space="preserve"> </v>
      </c>
      <c r="BU311" s="75"/>
      <c r="BV311" s="59">
        <f t="shared" si="1675"/>
        <v>0</v>
      </c>
      <c r="BW311" s="59" t="str">
        <f t="shared" si="1676"/>
        <v/>
      </c>
      <c r="BX311" s="59" t="str">
        <f t="shared" si="1677"/>
        <v/>
      </c>
      <c r="BY311" s="59" t="str">
        <f t="shared" si="1678"/>
        <v/>
      </c>
      <c r="BZ311" s="59" t="str">
        <f t="shared" si="1679"/>
        <v/>
      </c>
      <c r="CA311" s="59" t="str">
        <f t="shared" si="1680"/>
        <v xml:space="preserve"> </v>
      </c>
      <c r="CB311" s="75"/>
      <c r="CC311" s="19" t="str">
        <f t="shared" si="1681"/>
        <v xml:space="preserve">       zero euro  </v>
      </c>
      <c r="CD311" s="47" t="e">
        <f>#REF!*H311</f>
        <v>#REF!</v>
      </c>
    </row>
    <row r="312" spans="1:82" s="10" customFormat="1" ht="22.5" x14ac:dyDescent="0.2">
      <c r="A312" s="23" t="s">
        <v>337</v>
      </c>
      <c r="B312" s="39">
        <v>2</v>
      </c>
      <c r="C312" s="39">
        <v>9</v>
      </c>
      <c r="D312" s="39">
        <f t="shared" si="1682"/>
        <v>4</v>
      </c>
      <c r="E312" s="49">
        <f>IF(G312="","",MAX(E$9:E311)+1)</f>
        <v>234</v>
      </c>
      <c r="F312" s="50" t="s">
        <v>228</v>
      </c>
      <c r="G312" s="42" t="s">
        <v>28</v>
      </c>
      <c r="H312" s="43">
        <v>0</v>
      </c>
      <c r="I312" s="79" t="str">
        <f t="shared" si="1623"/>
        <v xml:space="preserve"> 0,00</v>
      </c>
      <c r="J312" s="79" t="str">
        <f t="shared" si="1624"/>
        <v>0</v>
      </c>
      <c r="K312" s="79" t="str">
        <f t="shared" si="1625"/>
        <v>0</v>
      </c>
      <c r="L312" s="79" t="str">
        <f t="shared" si="1626"/>
        <v>0</v>
      </c>
      <c r="M312" s="79" t="str">
        <f t="shared" si="1627"/>
        <v>0</v>
      </c>
      <c r="N312" s="79" t="str">
        <f t="shared" si="1628"/>
        <v>0</v>
      </c>
      <c r="O312" s="79" t="str">
        <f t="shared" si="1629"/>
        <v>0</v>
      </c>
      <c r="P312" s="79" t="str">
        <f t="shared" si="1630"/>
        <v>0</v>
      </c>
      <c r="Q312" s="79" t="str">
        <f t="shared" si="1631"/>
        <v>0</v>
      </c>
      <c r="R312" s="79" t="str">
        <f t="shared" si="1632"/>
        <v>0</v>
      </c>
      <c r="S312" s="79" t="s">
        <v>12</v>
      </c>
      <c r="T312" s="79" t="str">
        <f t="shared" si="1633"/>
        <v>0</v>
      </c>
      <c r="U312" s="79" t="str">
        <f t="shared" si="1634"/>
        <v>0</v>
      </c>
      <c r="V312" s="75"/>
      <c r="W312" s="59" t="str">
        <f t="shared" si="1635"/>
        <v/>
      </c>
      <c r="X312" s="59" t="str">
        <f t="shared" si="1636"/>
        <v/>
      </c>
      <c r="Y312" s="59" t="str">
        <f t="shared" si="1637"/>
        <v/>
      </c>
      <c r="Z312" s="75"/>
      <c r="AA312" s="59" t="str">
        <f t="shared" si="1638"/>
        <v/>
      </c>
      <c r="AB312" s="59" t="str">
        <f t="shared" si="1639"/>
        <v/>
      </c>
      <c r="AC312" s="59" t="str">
        <f t="shared" si="1640"/>
        <v xml:space="preserve"> </v>
      </c>
      <c r="AD312" s="75"/>
      <c r="AE312" s="59">
        <f t="shared" si="1641"/>
        <v>0</v>
      </c>
      <c r="AF312" s="59" t="str">
        <f t="shared" si="1642"/>
        <v/>
      </c>
      <c r="AG312" s="59" t="str">
        <f t="shared" si="1643"/>
        <v/>
      </c>
      <c r="AH312" s="59" t="str">
        <f t="shared" si="1644"/>
        <v/>
      </c>
      <c r="AI312" s="59" t="str">
        <f t="shared" si="1645"/>
        <v/>
      </c>
      <c r="AJ312" s="59" t="str">
        <f t="shared" si="1646"/>
        <v xml:space="preserve"> </v>
      </c>
      <c r="AK312" s="75"/>
      <c r="AL312" s="59" t="str">
        <f t="shared" si="1647"/>
        <v/>
      </c>
      <c r="AM312" s="59" t="str">
        <f t="shared" si="1648"/>
        <v/>
      </c>
      <c r="AN312" s="59" t="str">
        <f t="shared" si="1649"/>
        <v xml:space="preserve"> </v>
      </c>
      <c r="AO312" s="75"/>
      <c r="AP312" s="59" t="str">
        <f t="shared" si="1650"/>
        <v/>
      </c>
      <c r="AQ312" s="59" t="str">
        <f t="shared" si="1651"/>
        <v/>
      </c>
      <c r="AR312" s="59" t="str">
        <f t="shared" si="1652"/>
        <v xml:space="preserve"> </v>
      </c>
      <c r="AS312" s="75"/>
      <c r="AT312" s="59">
        <f t="shared" si="1653"/>
        <v>0</v>
      </c>
      <c r="AU312" s="59" t="str">
        <f t="shared" si="1654"/>
        <v/>
      </c>
      <c r="AV312" s="59" t="str">
        <f t="shared" si="1655"/>
        <v/>
      </c>
      <c r="AW312" s="59" t="str">
        <f t="shared" si="1656"/>
        <v/>
      </c>
      <c r="AX312" s="59" t="str">
        <f t="shared" si="1657"/>
        <v/>
      </c>
      <c r="AY312" s="59" t="str">
        <f t="shared" si="1658"/>
        <v xml:space="preserve"> </v>
      </c>
      <c r="AZ312" s="75"/>
      <c r="BA312" s="59" t="str">
        <f t="shared" si="1659"/>
        <v/>
      </c>
      <c r="BB312" s="59" t="str">
        <f t="shared" si="1660"/>
        <v/>
      </c>
      <c r="BC312" s="59" t="str">
        <f t="shared" si="1661"/>
        <v xml:space="preserve"> </v>
      </c>
      <c r="BD312" s="75"/>
      <c r="BE312" s="59" t="str">
        <f t="shared" si="1662"/>
        <v/>
      </c>
      <c r="BF312" s="59" t="str">
        <f t="shared" si="1663"/>
        <v/>
      </c>
      <c r="BG312" s="59" t="str">
        <f t="shared" si="1664"/>
        <v xml:space="preserve"> </v>
      </c>
      <c r="BH312" s="75"/>
      <c r="BI312" s="59">
        <f t="shared" si="1665"/>
        <v>0</v>
      </c>
      <c r="BJ312" s="59" t="str">
        <f t="shared" si="1666"/>
        <v/>
      </c>
      <c r="BK312" s="59" t="str">
        <f t="shared" si="1667"/>
        <v/>
      </c>
      <c r="BL312" s="59" t="str">
        <f t="shared" si="1668"/>
        <v/>
      </c>
      <c r="BM312" s="59" t="str">
        <f t="shared" si="1669"/>
        <v/>
      </c>
      <c r="BN312" s="59" t="str">
        <f t="shared" si="1670"/>
        <v>zero euro</v>
      </c>
      <c r="BO312" s="75"/>
      <c r="BP312" s="59" t="str">
        <f t="shared" si="1671"/>
        <v/>
      </c>
      <c r="BQ312" s="75"/>
      <c r="BR312" s="59" t="str">
        <f t="shared" si="1672"/>
        <v/>
      </c>
      <c r="BS312" s="59" t="str">
        <f t="shared" si="1673"/>
        <v/>
      </c>
      <c r="BT312" s="59" t="str">
        <f t="shared" si="1674"/>
        <v xml:space="preserve"> </v>
      </c>
      <c r="BU312" s="75"/>
      <c r="BV312" s="59">
        <f t="shared" si="1675"/>
        <v>0</v>
      </c>
      <c r="BW312" s="59" t="str">
        <f t="shared" si="1676"/>
        <v/>
      </c>
      <c r="BX312" s="59" t="str">
        <f t="shared" si="1677"/>
        <v/>
      </c>
      <c r="BY312" s="59" t="str">
        <f t="shared" si="1678"/>
        <v/>
      </c>
      <c r="BZ312" s="59" t="str">
        <f t="shared" si="1679"/>
        <v/>
      </c>
      <c r="CA312" s="59" t="str">
        <f t="shared" si="1680"/>
        <v xml:space="preserve"> </v>
      </c>
      <c r="CB312" s="75"/>
      <c r="CC312" s="19" t="str">
        <f t="shared" si="1681"/>
        <v xml:space="preserve">       zero euro  </v>
      </c>
      <c r="CD312" s="47" t="e">
        <f>#REF!*H312</f>
        <v>#REF!</v>
      </c>
    </row>
    <row r="313" spans="1:82" s="10" customFormat="1" ht="11.25" x14ac:dyDescent="0.2">
      <c r="A313" s="23" t="s">
        <v>337</v>
      </c>
      <c r="B313" s="39">
        <v>2</v>
      </c>
      <c r="C313" s="39">
        <v>9</v>
      </c>
      <c r="D313" s="39">
        <f t="shared" si="1682"/>
        <v>4</v>
      </c>
      <c r="E313" s="49">
        <f>IF(G313="","",MAX(E$9:E312)+1)</f>
        <v>235</v>
      </c>
      <c r="F313" s="50" t="s">
        <v>229</v>
      </c>
      <c r="G313" s="42" t="s">
        <v>28</v>
      </c>
      <c r="H313" s="43">
        <v>0</v>
      </c>
      <c r="I313" s="79" t="str">
        <f t="shared" si="1623"/>
        <v xml:space="preserve"> 0,00</v>
      </c>
      <c r="J313" s="79" t="str">
        <f t="shared" si="1624"/>
        <v>0</v>
      </c>
      <c r="K313" s="79" t="str">
        <f t="shared" si="1625"/>
        <v>0</v>
      </c>
      <c r="L313" s="79" t="str">
        <f t="shared" si="1626"/>
        <v>0</v>
      </c>
      <c r="M313" s="79" t="str">
        <f t="shared" si="1627"/>
        <v>0</v>
      </c>
      <c r="N313" s="79" t="str">
        <f t="shared" si="1628"/>
        <v>0</v>
      </c>
      <c r="O313" s="79" t="str">
        <f t="shared" si="1629"/>
        <v>0</v>
      </c>
      <c r="P313" s="79" t="str">
        <f t="shared" si="1630"/>
        <v>0</v>
      </c>
      <c r="Q313" s="79" t="str">
        <f t="shared" si="1631"/>
        <v>0</v>
      </c>
      <c r="R313" s="79" t="str">
        <f t="shared" si="1632"/>
        <v>0</v>
      </c>
      <c r="S313" s="79" t="s">
        <v>12</v>
      </c>
      <c r="T313" s="79" t="str">
        <f t="shared" si="1633"/>
        <v>0</v>
      </c>
      <c r="U313" s="79" t="str">
        <f t="shared" si="1634"/>
        <v>0</v>
      </c>
      <c r="V313" s="75"/>
      <c r="W313" s="59" t="str">
        <f t="shared" si="1635"/>
        <v/>
      </c>
      <c r="X313" s="59" t="str">
        <f t="shared" si="1636"/>
        <v/>
      </c>
      <c r="Y313" s="59" t="str">
        <f t="shared" si="1637"/>
        <v/>
      </c>
      <c r="Z313" s="75"/>
      <c r="AA313" s="59" t="str">
        <f t="shared" si="1638"/>
        <v/>
      </c>
      <c r="AB313" s="59" t="str">
        <f t="shared" si="1639"/>
        <v/>
      </c>
      <c r="AC313" s="59" t="str">
        <f t="shared" si="1640"/>
        <v xml:space="preserve"> </v>
      </c>
      <c r="AD313" s="75"/>
      <c r="AE313" s="59">
        <f t="shared" si="1641"/>
        <v>0</v>
      </c>
      <c r="AF313" s="59" t="str">
        <f t="shared" si="1642"/>
        <v/>
      </c>
      <c r="AG313" s="59" t="str">
        <f t="shared" si="1643"/>
        <v/>
      </c>
      <c r="AH313" s="59" t="str">
        <f t="shared" si="1644"/>
        <v/>
      </c>
      <c r="AI313" s="59" t="str">
        <f t="shared" si="1645"/>
        <v/>
      </c>
      <c r="AJ313" s="59" t="str">
        <f t="shared" si="1646"/>
        <v xml:space="preserve"> </v>
      </c>
      <c r="AK313" s="75"/>
      <c r="AL313" s="59" t="str">
        <f t="shared" si="1647"/>
        <v/>
      </c>
      <c r="AM313" s="59" t="str">
        <f t="shared" si="1648"/>
        <v/>
      </c>
      <c r="AN313" s="59" t="str">
        <f t="shared" si="1649"/>
        <v xml:space="preserve"> </v>
      </c>
      <c r="AO313" s="75"/>
      <c r="AP313" s="59" t="str">
        <f t="shared" si="1650"/>
        <v/>
      </c>
      <c r="AQ313" s="59" t="str">
        <f t="shared" si="1651"/>
        <v/>
      </c>
      <c r="AR313" s="59" t="str">
        <f t="shared" si="1652"/>
        <v xml:space="preserve"> </v>
      </c>
      <c r="AS313" s="75"/>
      <c r="AT313" s="59">
        <f t="shared" si="1653"/>
        <v>0</v>
      </c>
      <c r="AU313" s="59" t="str">
        <f t="shared" si="1654"/>
        <v/>
      </c>
      <c r="AV313" s="59" t="str">
        <f t="shared" si="1655"/>
        <v/>
      </c>
      <c r="AW313" s="59" t="str">
        <f t="shared" si="1656"/>
        <v/>
      </c>
      <c r="AX313" s="59" t="str">
        <f t="shared" si="1657"/>
        <v/>
      </c>
      <c r="AY313" s="59" t="str">
        <f t="shared" si="1658"/>
        <v xml:space="preserve"> </v>
      </c>
      <c r="AZ313" s="75"/>
      <c r="BA313" s="59" t="str">
        <f t="shared" si="1659"/>
        <v/>
      </c>
      <c r="BB313" s="59" t="str">
        <f t="shared" si="1660"/>
        <v/>
      </c>
      <c r="BC313" s="59" t="str">
        <f t="shared" si="1661"/>
        <v xml:space="preserve"> </v>
      </c>
      <c r="BD313" s="75"/>
      <c r="BE313" s="59" t="str">
        <f t="shared" si="1662"/>
        <v/>
      </c>
      <c r="BF313" s="59" t="str">
        <f t="shared" si="1663"/>
        <v/>
      </c>
      <c r="BG313" s="59" t="str">
        <f t="shared" si="1664"/>
        <v xml:space="preserve"> </v>
      </c>
      <c r="BH313" s="75"/>
      <c r="BI313" s="59">
        <f t="shared" si="1665"/>
        <v>0</v>
      </c>
      <c r="BJ313" s="59" t="str">
        <f t="shared" si="1666"/>
        <v/>
      </c>
      <c r="BK313" s="59" t="str">
        <f t="shared" si="1667"/>
        <v/>
      </c>
      <c r="BL313" s="59" t="str">
        <f t="shared" si="1668"/>
        <v/>
      </c>
      <c r="BM313" s="59" t="str">
        <f t="shared" si="1669"/>
        <v/>
      </c>
      <c r="BN313" s="59" t="str">
        <f t="shared" si="1670"/>
        <v>zero euro</v>
      </c>
      <c r="BO313" s="75"/>
      <c r="BP313" s="59" t="str">
        <f t="shared" si="1671"/>
        <v/>
      </c>
      <c r="BQ313" s="75"/>
      <c r="BR313" s="59" t="str">
        <f t="shared" si="1672"/>
        <v/>
      </c>
      <c r="BS313" s="59" t="str">
        <f t="shared" si="1673"/>
        <v/>
      </c>
      <c r="BT313" s="59" t="str">
        <f t="shared" si="1674"/>
        <v xml:space="preserve"> </v>
      </c>
      <c r="BU313" s="75"/>
      <c r="BV313" s="59">
        <f t="shared" si="1675"/>
        <v>0</v>
      </c>
      <c r="BW313" s="59" t="str">
        <f t="shared" si="1676"/>
        <v/>
      </c>
      <c r="BX313" s="59" t="str">
        <f t="shared" si="1677"/>
        <v/>
      </c>
      <c r="BY313" s="59" t="str">
        <f t="shared" si="1678"/>
        <v/>
      </c>
      <c r="BZ313" s="59" t="str">
        <f t="shared" si="1679"/>
        <v/>
      </c>
      <c r="CA313" s="59" t="str">
        <f t="shared" si="1680"/>
        <v xml:space="preserve"> </v>
      </c>
      <c r="CB313" s="75"/>
      <c r="CC313" s="19" t="str">
        <f t="shared" si="1681"/>
        <v xml:space="preserve">       zero euro  </v>
      </c>
      <c r="CD313" s="47" t="e">
        <f>#REF!*H313</f>
        <v>#REF!</v>
      </c>
    </row>
    <row r="314" spans="1:82" s="10" customFormat="1" ht="11.25" x14ac:dyDescent="0.2">
      <c r="A314" s="23" t="s">
        <v>337</v>
      </c>
      <c r="B314" s="39">
        <v>2</v>
      </c>
      <c r="C314" s="39">
        <v>9</v>
      </c>
      <c r="D314" s="39">
        <f t="shared" si="1682"/>
        <v>4</v>
      </c>
      <c r="E314" s="49">
        <f>IF(G314="","",MAX(E$9:E313)+1)</f>
        <v>236</v>
      </c>
      <c r="F314" s="76" t="s">
        <v>230</v>
      </c>
      <c r="G314" s="75" t="s">
        <v>28</v>
      </c>
      <c r="H314" s="43">
        <v>0</v>
      </c>
      <c r="I314" s="79" t="str">
        <f t="shared" si="1623"/>
        <v xml:space="preserve"> 0,00</v>
      </c>
      <c r="J314" s="79" t="str">
        <f t="shared" si="1624"/>
        <v>0</v>
      </c>
      <c r="K314" s="79" t="str">
        <f t="shared" si="1625"/>
        <v>0</v>
      </c>
      <c r="L314" s="79" t="str">
        <f t="shared" si="1626"/>
        <v>0</v>
      </c>
      <c r="M314" s="79" t="str">
        <f t="shared" si="1627"/>
        <v>0</v>
      </c>
      <c r="N314" s="79" t="str">
        <f t="shared" si="1628"/>
        <v>0</v>
      </c>
      <c r="O314" s="79" t="str">
        <f t="shared" si="1629"/>
        <v>0</v>
      </c>
      <c r="P314" s="79" t="str">
        <f t="shared" si="1630"/>
        <v>0</v>
      </c>
      <c r="Q314" s="79" t="str">
        <f t="shared" si="1631"/>
        <v>0</v>
      </c>
      <c r="R314" s="79" t="str">
        <f t="shared" si="1632"/>
        <v>0</v>
      </c>
      <c r="S314" s="79" t="s">
        <v>12</v>
      </c>
      <c r="T314" s="79" t="str">
        <f t="shared" si="1633"/>
        <v>0</v>
      </c>
      <c r="U314" s="79" t="str">
        <f t="shared" si="1634"/>
        <v>0</v>
      </c>
      <c r="V314" s="75"/>
      <c r="W314" s="59" t="str">
        <f t="shared" si="1635"/>
        <v/>
      </c>
      <c r="X314" s="59" t="str">
        <f t="shared" si="1636"/>
        <v/>
      </c>
      <c r="Y314" s="59" t="str">
        <f t="shared" si="1637"/>
        <v/>
      </c>
      <c r="Z314" s="75"/>
      <c r="AA314" s="59" t="str">
        <f t="shared" si="1638"/>
        <v/>
      </c>
      <c r="AB314" s="59" t="str">
        <f t="shared" si="1639"/>
        <v/>
      </c>
      <c r="AC314" s="59" t="str">
        <f t="shared" si="1640"/>
        <v xml:space="preserve"> </v>
      </c>
      <c r="AD314" s="75"/>
      <c r="AE314" s="59">
        <f t="shared" si="1641"/>
        <v>0</v>
      </c>
      <c r="AF314" s="59" t="str">
        <f t="shared" si="1642"/>
        <v/>
      </c>
      <c r="AG314" s="59" t="str">
        <f t="shared" si="1643"/>
        <v/>
      </c>
      <c r="AH314" s="59" t="str">
        <f t="shared" si="1644"/>
        <v/>
      </c>
      <c r="AI314" s="59" t="str">
        <f t="shared" si="1645"/>
        <v/>
      </c>
      <c r="AJ314" s="59" t="str">
        <f t="shared" si="1646"/>
        <v xml:space="preserve"> </v>
      </c>
      <c r="AK314" s="75"/>
      <c r="AL314" s="59" t="str">
        <f t="shared" si="1647"/>
        <v/>
      </c>
      <c r="AM314" s="59" t="str">
        <f t="shared" si="1648"/>
        <v/>
      </c>
      <c r="AN314" s="59" t="str">
        <f t="shared" si="1649"/>
        <v xml:space="preserve"> </v>
      </c>
      <c r="AO314" s="75"/>
      <c r="AP314" s="59" t="str">
        <f t="shared" si="1650"/>
        <v/>
      </c>
      <c r="AQ314" s="59" t="str">
        <f t="shared" si="1651"/>
        <v/>
      </c>
      <c r="AR314" s="59" t="str">
        <f t="shared" si="1652"/>
        <v xml:space="preserve"> </v>
      </c>
      <c r="AS314" s="75"/>
      <c r="AT314" s="59">
        <f t="shared" si="1653"/>
        <v>0</v>
      </c>
      <c r="AU314" s="59" t="str">
        <f t="shared" si="1654"/>
        <v/>
      </c>
      <c r="AV314" s="59" t="str">
        <f t="shared" si="1655"/>
        <v/>
      </c>
      <c r="AW314" s="59" t="str">
        <f t="shared" si="1656"/>
        <v/>
      </c>
      <c r="AX314" s="59" t="str">
        <f t="shared" si="1657"/>
        <v/>
      </c>
      <c r="AY314" s="59" t="str">
        <f t="shared" si="1658"/>
        <v xml:space="preserve"> </v>
      </c>
      <c r="AZ314" s="75"/>
      <c r="BA314" s="59" t="str">
        <f t="shared" si="1659"/>
        <v/>
      </c>
      <c r="BB314" s="59" t="str">
        <f t="shared" si="1660"/>
        <v/>
      </c>
      <c r="BC314" s="59" t="str">
        <f t="shared" si="1661"/>
        <v xml:space="preserve"> </v>
      </c>
      <c r="BD314" s="75"/>
      <c r="BE314" s="59" t="str">
        <f t="shared" si="1662"/>
        <v/>
      </c>
      <c r="BF314" s="59" t="str">
        <f t="shared" si="1663"/>
        <v/>
      </c>
      <c r="BG314" s="59" t="str">
        <f t="shared" si="1664"/>
        <v xml:space="preserve"> </v>
      </c>
      <c r="BH314" s="75"/>
      <c r="BI314" s="59">
        <f t="shared" si="1665"/>
        <v>0</v>
      </c>
      <c r="BJ314" s="59" t="str">
        <f t="shared" si="1666"/>
        <v/>
      </c>
      <c r="BK314" s="59" t="str">
        <f t="shared" si="1667"/>
        <v/>
      </c>
      <c r="BL314" s="59" t="str">
        <f t="shared" si="1668"/>
        <v/>
      </c>
      <c r="BM314" s="59" t="str">
        <f t="shared" si="1669"/>
        <v/>
      </c>
      <c r="BN314" s="59" t="str">
        <f t="shared" si="1670"/>
        <v>zero euro</v>
      </c>
      <c r="BO314" s="75"/>
      <c r="BP314" s="59" t="str">
        <f t="shared" si="1671"/>
        <v/>
      </c>
      <c r="BQ314" s="75"/>
      <c r="BR314" s="59" t="str">
        <f t="shared" si="1672"/>
        <v/>
      </c>
      <c r="BS314" s="59" t="str">
        <f t="shared" si="1673"/>
        <v/>
      </c>
      <c r="BT314" s="59" t="str">
        <f t="shared" si="1674"/>
        <v xml:space="preserve"> </v>
      </c>
      <c r="BU314" s="75"/>
      <c r="BV314" s="59">
        <f t="shared" si="1675"/>
        <v>0</v>
      </c>
      <c r="BW314" s="59" t="str">
        <f t="shared" si="1676"/>
        <v/>
      </c>
      <c r="BX314" s="59" t="str">
        <f t="shared" si="1677"/>
        <v/>
      </c>
      <c r="BY314" s="59" t="str">
        <f t="shared" si="1678"/>
        <v/>
      </c>
      <c r="BZ314" s="59" t="str">
        <f t="shared" si="1679"/>
        <v/>
      </c>
      <c r="CA314" s="59" t="str">
        <f t="shared" si="1680"/>
        <v xml:space="preserve"> </v>
      </c>
      <c r="CB314" s="75"/>
      <c r="CC314" s="19" t="str">
        <f t="shared" si="1681"/>
        <v xml:space="preserve">       zero euro  </v>
      </c>
      <c r="CD314" s="47" t="e">
        <f>#REF!*H314</f>
        <v>#REF!</v>
      </c>
    </row>
    <row r="315" spans="1:82" s="8" customFormat="1" ht="15" customHeight="1" x14ac:dyDescent="0.2">
      <c r="A315" s="23" t="s">
        <v>337</v>
      </c>
      <c r="B315" s="29">
        <v>2</v>
      </c>
      <c r="C315" s="29">
        <v>10</v>
      </c>
      <c r="D315" s="29"/>
      <c r="E315" s="30" t="str">
        <f>IF(G315="","",MAX(E$9:E314)+1)</f>
        <v/>
      </c>
      <c r="F315" s="31" t="s">
        <v>231</v>
      </c>
      <c r="G315" s="32"/>
      <c r="H315" s="52"/>
      <c r="I315" s="64" t="str">
        <f t="shared" si="1380"/>
        <v xml:space="preserve"> ,00</v>
      </c>
      <c r="J315" s="82" t="str">
        <f t="shared" si="1624"/>
        <v>0</v>
      </c>
      <c r="K315" s="82" t="str">
        <f t="shared" si="1625"/>
        <v>0</v>
      </c>
      <c r="L315" s="82" t="str">
        <f t="shared" si="1626"/>
        <v>0</v>
      </c>
      <c r="M315" s="82" t="str">
        <f t="shared" si="1627"/>
        <v>0</v>
      </c>
      <c r="N315" s="82" t="str">
        <f t="shared" si="1628"/>
        <v>0</v>
      </c>
      <c r="O315" s="82" t="str">
        <f t="shared" si="1629"/>
        <v>0</v>
      </c>
      <c r="P315" s="82" t="str">
        <f t="shared" si="1630"/>
        <v>0</v>
      </c>
      <c r="Q315" s="82" t="str">
        <f t="shared" si="1631"/>
        <v>0</v>
      </c>
      <c r="R315" s="82" t="str">
        <f t="shared" si="1632"/>
        <v xml:space="preserve"> </v>
      </c>
      <c r="S315" s="82" t="s">
        <v>12</v>
      </c>
      <c r="T315" s="82" t="str">
        <f t="shared" si="1633"/>
        <v>0</v>
      </c>
      <c r="U315" s="82" t="str">
        <f t="shared" si="1634"/>
        <v>0</v>
      </c>
      <c r="V315" s="32"/>
      <c r="W315" s="32" t="str">
        <f t="shared" si="1635"/>
        <v/>
      </c>
      <c r="X315" s="32" t="str">
        <f t="shared" si="1636"/>
        <v/>
      </c>
      <c r="Y315" s="32" t="str">
        <f t="shared" si="1637"/>
        <v/>
      </c>
      <c r="Z315" s="32"/>
      <c r="AA315" s="32" t="str">
        <f t="shared" si="1638"/>
        <v/>
      </c>
      <c r="AB315" s="32" t="str">
        <f t="shared" si="1639"/>
        <v/>
      </c>
      <c r="AC315" s="32" t="str">
        <f t="shared" si="1640"/>
        <v xml:space="preserve"> </v>
      </c>
      <c r="AD315" s="32"/>
      <c r="AE315" s="32">
        <f t="shared" si="1641"/>
        <v>0</v>
      </c>
      <c r="AF315" s="32" t="str">
        <f t="shared" si="1642"/>
        <v/>
      </c>
      <c r="AG315" s="32" t="str">
        <f t="shared" si="1643"/>
        <v/>
      </c>
      <c r="AH315" s="32" t="str">
        <f t="shared" si="1644"/>
        <v/>
      </c>
      <c r="AI315" s="32" t="str">
        <f t="shared" si="1645"/>
        <v/>
      </c>
      <c r="AJ315" s="32" t="str">
        <f t="shared" si="1646"/>
        <v xml:space="preserve"> </v>
      </c>
      <c r="AK315" s="32"/>
      <c r="AL315" s="32" t="str">
        <f t="shared" si="1647"/>
        <v/>
      </c>
      <c r="AM315" s="32" t="str">
        <f t="shared" si="1648"/>
        <v/>
      </c>
      <c r="AN315" s="32" t="str">
        <f t="shared" si="1649"/>
        <v xml:space="preserve"> </v>
      </c>
      <c r="AO315" s="32"/>
      <c r="AP315" s="32" t="str">
        <f t="shared" si="1650"/>
        <v/>
      </c>
      <c r="AQ315" s="32" t="str">
        <f t="shared" si="1651"/>
        <v/>
      </c>
      <c r="AR315" s="32" t="str">
        <f t="shared" si="1652"/>
        <v xml:space="preserve"> </v>
      </c>
      <c r="AS315" s="32"/>
      <c r="AT315" s="32">
        <f t="shared" si="1653"/>
        <v>0</v>
      </c>
      <c r="AU315" s="32" t="str">
        <f t="shared" si="1654"/>
        <v/>
      </c>
      <c r="AV315" s="32" t="str">
        <f t="shared" si="1655"/>
        <v/>
      </c>
      <c r="AW315" s="32" t="str">
        <f t="shared" si="1656"/>
        <v/>
      </c>
      <c r="AX315" s="32" t="str">
        <f t="shared" si="1657"/>
        <v/>
      </c>
      <c r="AY315" s="32" t="str">
        <f t="shared" si="1658"/>
        <v xml:space="preserve"> </v>
      </c>
      <c r="AZ315" s="32"/>
      <c r="BA315" s="32" t="str">
        <f t="shared" si="1659"/>
        <v/>
      </c>
      <c r="BB315" s="32" t="str">
        <f t="shared" si="1660"/>
        <v/>
      </c>
      <c r="BC315" s="32" t="str">
        <f t="shared" si="1661"/>
        <v xml:space="preserve"> </v>
      </c>
      <c r="BD315" s="32"/>
      <c r="BE315" s="32" t="str">
        <f t="shared" si="1662"/>
        <v/>
      </c>
      <c r="BF315" s="32" t="str">
        <f t="shared" si="1663"/>
        <v/>
      </c>
      <c r="BG315" s="32" t="e">
        <f t="shared" si="1664"/>
        <v>#VALUE!</v>
      </c>
      <c r="BH315" s="32"/>
      <c r="BI315" s="32">
        <f t="shared" si="1665"/>
        <v>0</v>
      </c>
      <c r="BJ315" s="32" t="e">
        <f t="shared" si="1666"/>
        <v>#VALUE!</v>
      </c>
      <c r="BK315" s="32" t="e">
        <f t="shared" si="1667"/>
        <v>#VALUE!</v>
      </c>
      <c r="BL315" s="32" t="str">
        <f t="shared" si="1668"/>
        <v/>
      </c>
      <c r="BM315" s="32" t="str">
        <f t="shared" si="1669"/>
        <v/>
      </c>
      <c r="BN315" s="32" t="str">
        <f t="shared" si="1670"/>
        <v>zero euro</v>
      </c>
      <c r="BO315" s="32"/>
      <c r="BP315" s="32" t="str">
        <f t="shared" si="1671"/>
        <v/>
      </c>
      <c r="BQ315" s="32"/>
      <c r="BR315" s="32" t="str">
        <f t="shared" si="1672"/>
        <v/>
      </c>
      <c r="BS315" s="32" t="str">
        <f t="shared" si="1673"/>
        <v/>
      </c>
      <c r="BT315" s="32" t="str">
        <f t="shared" si="1674"/>
        <v xml:space="preserve"> </v>
      </c>
      <c r="BU315" s="32"/>
      <c r="BV315" s="32">
        <f t="shared" si="1675"/>
        <v>0</v>
      </c>
      <c r="BW315" s="32" t="str">
        <f t="shared" si="1676"/>
        <v/>
      </c>
      <c r="BX315" s="32" t="str">
        <f t="shared" si="1677"/>
        <v/>
      </c>
      <c r="BY315" s="32" t="str">
        <f t="shared" si="1678"/>
        <v/>
      </c>
      <c r="BZ315" s="32" t="str">
        <f t="shared" si="1679"/>
        <v/>
      </c>
      <c r="CA315" s="32" t="str">
        <f t="shared" si="1680"/>
        <v xml:space="preserve"> </v>
      </c>
      <c r="CB315" s="32"/>
      <c r="CC315" s="52"/>
      <c r="CD315" s="52"/>
    </row>
    <row r="316" spans="1:82" s="10" customFormat="1" ht="15" customHeight="1" x14ac:dyDescent="0.2">
      <c r="A316" s="23" t="s">
        <v>337</v>
      </c>
      <c r="B316" s="56">
        <v>2</v>
      </c>
      <c r="C316" s="56">
        <v>10</v>
      </c>
      <c r="D316" s="56">
        <f>$D$315+1</f>
        <v>1</v>
      </c>
      <c r="E316" s="57" t="str">
        <f>IF(G316="","",MAX(E$9:E315)+1)</f>
        <v/>
      </c>
      <c r="F316" s="78" t="s">
        <v>232</v>
      </c>
      <c r="G316" s="59"/>
      <c r="H316" s="38"/>
      <c r="I316" s="79" t="str">
        <f t="shared" si="1380"/>
        <v xml:space="preserve"> ,00</v>
      </c>
      <c r="J316" s="79" t="str">
        <f t="shared" si="1624"/>
        <v>0</v>
      </c>
      <c r="K316" s="79" t="str">
        <f t="shared" si="1625"/>
        <v>0</v>
      </c>
      <c r="L316" s="79" t="str">
        <f t="shared" si="1626"/>
        <v>0</v>
      </c>
      <c r="M316" s="79" t="str">
        <f t="shared" si="1627"/>
        <v>0</v>
      </c>
      <c r="N316" s="79" t="str">
        <f t="shared" si="1628"/>
        <v>0</v>
      </c>
      <c r="O316" s="79" t="str">
        <f t="shared" si="1629"/>
        <v>0</v>
      </c>
      <c r="P316" s="79" t="str">
        <f t="shared" si="1630"/>
        <v>0</v>
      </c>
      <c r="Q316" s="79" t="str">
        <f t="shared" si="1631"/>
        <v>0</v>
      </c>
      <c r="R316" s="79" t="str">
        <f t="shared" si="1632"/>
        <v xml:space="preserve"> </v>
      </c>
      <c r="S316" s="79" t="s">
        <v>12</v>
      </c>
      <c r="T316" s="79" t="str">
        <f t="shared" si="1633"/>
        <v>0</v>
      </c>
      <c r="U316" s="79" t="str">
        <f t="shared" si="1634"/>
        <v>0</v>
      </c>
      <c r="V316" s="59"/>
      <c r="W316" s="59" t="str">
        <f t="shared" si="1635"/>
        <v/>
      </c>
      <c r="X316" s="59" t="str">
        <f t="shared" si="1636"/>
        <v/>
      </c>
      <c r="Y316" s="59" t="str">
        <f t="shared" si="1637"/>
        <v/>
      </c>
      <c r="Z316" s="59"/>
      <c r="AA316" s="59" t="str">
        <f t="shared" si="1638"/>
        <v/>
      </c>
      <c r="AB316" s="59" t="str">
        <f t="shared" si="1639"/>
        <v/>
      </c>
      <c r="AC316" s="59" t="str">
        <f t="shared" si="1640"/>
        <v xml:space="preserve"> </v>
      </c>
      <c r="AD316" s="59"/>
      <c r="AE316" s="59">
        <f t="shared" si="1641"/>
        <v>0</v>
      </c>
      <c r="AF316" s="59" t="str">
        <f t="shared" si="1642"/>
        <v/>
      </c>
      <c r="AG316" s="59" t="str">
        <f t="shared" si="1643"/>
        <v/>
      </c>
      <c r="AH316" s="59" t="str">
        <f t="shared" si="1644"/>
        <v/>
      </c>
      <c r="AI316" s="59" t="str">
        <f t="shared" si="1645"/>
        <v/>
      </c>
      <c r="AJ316" s="59" t="str">
        <f t="shared" si="1646"/>
        <v xml:space="preserve"> </v>
      </c>
      <c r="AK316" s="59"/>
      <c r="AL316" s="59" t="str">
        <f t="shared" si="1647"/>
        <v/>
      </c>
      <c r="AM316" s="59" t="str">
        <f t="shared" si="1648"/>
        <v/>
      </c>
      <c r="AN316" s="59" t="str">
        <f t="shared" si="1649"/>
        <v xml:space="preserve"> </v>
      </c>
      <c r="AO316" s="59"/>
      <c r="AP316" s="59" t="str">
        <f t="shared" si="1650"/>
        <v/>
      </c>
      <c r="AQ316" s="59" t="str">
        <f t="shared" si="1651"/>
        <v/>
      </c>
      <c r="AR316" s="59" t="str">
        <f t="shared" si="1652"/>
        <v xml:space="preserve"> </v>
      </c>
      <c r="AS316" s="59"/>
      <c r="AT316" s="59">
        <f t="shared" si="1653"/>
        <v>0</v>
      </c>
      <c r="AU316" s="59" t="str">
        <f t="shared" si="1654"/>
        <v/>
      </c>
      <c r="AV316" s="59" t="str">
        <f t="shared" si="1655"/>
        <v/>
      </c>
      <c r="AW316" s="59" t="str">
        <f t="shared" si="1656"/>
        <v/>
      </c>
      <c r="AX316" s="59" t="str">
        <f t="shared" si="1657"/>
        <v/>
      </c>
      <c r="AY316" s="59" t="str">
        <f t="shared" si="1658"/>
        <v xml:space="preserve"> </v>
      </c>
      <c r="AZ316" s="59"/>
      <c r="BA316" s="59" t="str">
        <f t="shared" si="1659"/>
        <v/>
      </c>
      <c r="BB316" s="59" t="str">
        <f t="shared" si="1660"/>
        <v/>
      </c>
      <c r="BC316" s="59" t="str">
        <f t="shared" si="1661"/>
        <v xml:space="preserve"> </v>
      </c>
      <c r="BD316" s="59"/>
      <c r="BE316" s="59" t="str">
        <f t="shared" si="1662"/>
        <v/>
      </c>
      <c r="BF316" s="59" t="str">
        <f t="shared" si="1663"/>
        <v/>
      </c>
      <c r="BG316" s="59" t="e">
        <f t="shared" si="1664"/>
        <v>#VALUE!</v>
      </c>
      <c r="BH316" s="59"/>
      <c r="BI316" s="59">
        <f t="shared" si="1665"/>
        <v>0</v>
      </c>
      <c r="BJ316" s="59" t="e">
        <f t="shared" si="1666"/>
        <v>#VALUE!</v>
      </c>
      <c r="BK316" s="59" t="e">
        <f t="shared" si="1667"/>
        <v>#VALUE!</v>
      </c>
      <c r="BL316" s="59" t="str">
        <f t="shared" si="1668"/>
        <v/>
      </c>
      <c r="BM316" s="59" t="str">
        <f t="shared" si="1669"/>
        <v/>
      </c>
      <c r="BN316" s="59" t="str">
        <f t="shared" si="1670"/>
        <v>zero euro</v>
      </c>
      <c r="BO316" s="59"/>
      <c r="BP316" s="59" t="str">
        <f t="shared" si="1671"/>
        <v/>
      </c>
      <c r="BQ316" s="59"/>
      <c r="BR316" s="59" t="str">
        <f t="shared" si="1672"/>
        <v/>
      </c>
      <c r="BS316" s="59" t="str">
        <f t="shared" si="1673"/>
        <v/>
      </c>
      <c r="BT316" s="59" t="str">
        <f t="shared" si="1674"/>
        <v xml:space="preserve"> </v>
      </c>
      <c r="BU316" s="59"/>
      <c r="BV316" s="59">
        <f t="shared" si="1675"/>
        <v>0</v>
      </c>
      <c r="BW316" s="59" t="str">
        <f t="shared" si="1676"/>
        <v/>
      </c>
      <c r="BX316" s="59" t="str">
        <f t="shared" si="1677"/>
        <v/>
      </c>
      <c r="BY316" s="59" t="str">
        <f t="shared" si="1678"/>
        <v/>
      </c>
      <c r="BZ316" s="59" t="str">
        <f t="shared" si="1679"/>
        <v/>
      </c>
      <c r="CA316" s="59" t="str">
        <f t="shared" si="1680"/>
        <v xml:space="preserve"> </v>
      </c>
      <c r="CB316" s="59"/>
      <c r="CC316" s="59"/>
      <c r="CD316" s="59"/>
    </row>
    <row r="317" spans="1:82" s="10" customFormat="1" ht="33.75" x14ac:dyDescent="0.2">
      <c r="A317" s="23" t="s">
        <v>337</v>
      </c>
      <c r="B317" s="80">
        <v>2</v>
      </c>
      <c r="C317" s="80">
        <v>10</v>
      </c>
      <c r="D317" s="80">
        <f>$D$316</f>
        <v>1</v>
      </c>
      <c r="E317" s="49">
        <f>IF(G317="","",MAX(E$9:E316)+1)</f>
        <v>237</v>
      </c>
      <c r="F317" s="76" t="s">
        <v>424</v>
      </c>
      <c r="G317" s="75" t="s">
        <v>233</v>
      </c>
      <c r="H317" s="43">
        <v>0</v>
      </c>
      <c r="I317" s="79" t="str">
        <f t="shared" si="1380"/>
        <v xml:space="preserve"> 0,00</v>
      </c>
      <c r="J317" s="79" t="str">
        <f t="shared" si="1624"/>
        <v>0</v>
      </c>
      <c r="K317" s="79" t="str">
        <f t="shared" si="1625"/>
        <v>0</v>
      </c>
      <c r="L317" s="79" t="str">
        <f t="shared" si="1626"/>
        <v>0</v>
      </c>
      <c r="M317" s="79" t="str">
        <f t="shared" si="1627"/>
        <v>0</v>
      </c>
      <c r="N317" s="79" t="str">
        <f t="shared" si="1628"/>
        <v>0</v>
      </c>
      <c r="O317" s="79" t="str">
        <f t="shared" si="1629"/>
        <v>0</v>
      </c>
      <c r="P317" s="79" t="str">
        <f t="shared" si="1630"/>
        <v>0</v>
      </c>
      <c r="Q317" s="79" t="str">
        <f t="shared" si="1631"/>
        <v>0</v>
      </c>
      <c r="R317" s="79" t="str">
        <f t="shared" si="1632"/>
        <v>0</v>
      </c>
      <c r="S317" s="79" t="s">
        <v>12</v>
      </c>
      <c r="T317" s="79" t="str">
        <f t="shared" si="1633"/>
        <v>0</v>
      </c>
      <c r="U317" s="79" t="str">
        <f t="shared" si="1634"/>
        <v>0</v>
      </c>
      <c r="V317" s="75"/>
      <c r="W317" s="59" t="str">
        <f t="shared" si="1635"/>
        <v/>
      </c>
      <c r="X317" s="59" t="str">
        <f t="shared" si="1636"/>
        <v/>
      </c>
      <c r="Y317" s="59" t="str">
        <f t="shared" si="1637"/>
        <v/>
      </c>
      <c r="Z317" s="75"/>
      <c r="AA317" s="59" t="str">
        <f t="shared" si="1638"/>
        <v/>
      </c>
      <c r="AB317" s="59" t="str">
        <f t="shared" si="1639"/>
        <v/>
      </c>
      <c r="AC317" s="59" t="str">
        <f t="shared" si="1640"/>
        <v xml:space="preserve"> </v>
      </c>
      <c r="AD317" s="75"/>
      <c r="AE317" s="59">
        <f t="shared" si="1641"/>
        <v>0</v>
      </c>
      <c r="AF317" s="59" t="str">
        <f t="shared" si="1642"/>
        <v/>
      </c>
      <c r="AG317" s="59" t="str">
        <f t="shared" si="1643"/>
        <v/>
      </c>
      <c r="AH317" s="59" t="str">
        <f t="shared" si="1644"/>
        <v/>
      </c>
      <c r="AI317" s="59" t="str">
        <f t="shared" si="1645"/>
        <v/>
      </c>
      <c r="AJ317" s="59" t="str">
        <f t="shared" si="1646"/>
        <v xml:space="preserve"> </v>
      </c>
      <c r="AK317" s="75"/>
      <c r="AL317" s="59" t="str">
        <f t="shared" si="1647"/>
        <v/>
      </c>
      <c r="AM317" s="59" t="str">
        <f t="shared" si="1648"/>
        <v/>
      </c>
      <c r="AN317" s="59" t="str">
        <f t="shared" si="1649"/>
        <v xml:space="preserve"> </v>
      </c>
      <c r="AO317" s="75"/>
      <c r="AP317" s="59" t="str">
        <f t="shared" si="1650"/>
        <v/>
      </c>
      <c r="AQ317" s="59" t="str">
        <f t="shared" si="1651"/>
        <v/>
      </c>
      <c r="AR317" s="59" t="str">
        <f t="shared" si="1652"/>
        <v xml:space="preserve"> </v>
      </c>
      <c r="AS317" s="75"/>
      <c r="AT317" s="59">
        <f t="shared" si="1653"/>
        <v>0</v>
      </c>
      <c r="AU317" s="59" t="str">
        <f t="shared" si="1654"/>
        <v/>
      </c>
      <c r="AV317" s="59" t="str">
        <f t="shared" si="1655"/>
        <v/>
      </c>
      <c r="AW317" s="59" t="str">
        <f t="shared" si="1656"/>
        <v/>
      </c>
      <c r="AX317" s="59" t="str">
        <f t="shared" si="1657"/>
        <v/>
      </c>
      <c r="AY317" s="59" t="str">
        <f t="shared" si="1658"/>
        <v xml:space="preserve"> </v>
      </c>
      <c r="AZ317" s="75"/>
      <c r="BA317" s="59" t="str">
        <f t="shared" si="1659"/>
        <v/>
      </c>
      <c r="BB317" s="59" t="str">
        <f t="shared" si="1660"/>
        <v/>
      </c>
      <c r="BC317" s="59" t="str">
        <f t="shared" si="1661"/>
        <v xml:space="preserve"> </v>
      </c>
      <c r="BD317" s="75"/>
      <c r="BE317" s="59" t="str">
        <f t="shared" si="1662"/>
        <v/>
      </c>
      <c r="BF317" s="59" t="str">
        <f t="shared" si="1663"/>
        <v/>
      </c>
      <c r="BG317" s="59" t="str">
        <f t="shared" si="1664"/>
        <v xml:space="preserve"> </v>
      </c>
      <c r="BH317" s="75"/>
      <c r="BI317" s="59">
        <f t="shared" si="1665"/>
        <v>0</v>
      </c>
      <c r="BJ317" s="59" t="str">
        <f t="shared" si="1666"/>
        <v/>
      </c>
      <c r="BK317" s="59" t="str">
        <f t="shared" si="1667"/>
        <v/>
      </c>
      <c r="BL317" s="59" t="str">
        <f t="shared" si="1668"/>
        <v/>
      </c>
      <c r="BM317" s="59" t="str">
        <f t="shared" si="1669"/>
        <v/>
      </c>
      <c r="BN317" s="59" t="str">
        <f t="shared" si="1670"/>
        <v>zero euro</v>
      </c>
      <c r="BO317" s="75"/>
      <c r="BP317" s="59" t="str">
        <f t="shared" si="1671"/>
        <v/>
      </c>
      <c r="BQ317" s="75"/>
      <c r="BR317" s="59" t="str">
        <f t="shared" si="1672"/>
        <v/>
      </c>
      <c r="BS317" s="59" t="str">
        <f t="shared" si="1673"/>
        <v/>
      </c>
      <c r="BT317" s="59" t="str">
        <f t="shared" si="1674"/>
        <v xml:space="preserve"> </v>
      </c>
      <c r="BU317" s="75"/>
      <c r="BV317" s="59">
        <f t="shared" si="1675"/>
        <v>0</v>
      </c>
      <c r="BW317" s="59" t="str">
        <f t="shared" si="1676"/>
        <v/>
      </c>
      <c r="BX317" s="59" t="str">
        <f t="shared" si="1677"/>
        <v/>
      </c>
      <c r="BY317" s="59" t="str">
        <f t="shared" si="1678"/>
        <v/>
      </c>
      <c r="BZ317" s="59" t="str">
        <f t="shared" si="1679"/>
        <v/>
      </c>
      <c r="CA317" s="59" t="str">
        <f t="shared" si="1680"/>
        <v xml:space="preserve"> </v>
      </c>
      <c r="CB317" s="75"/>
      <c r="CC317" s="19" t="str">
        <f>CONCATENATE(Y317,AC317,AJ317,AN317,AR317,AY317,BC317,BG317,BN317,BP317,BT317,CA317)</f>
        <v xml:space="preserve">       zero euro  </v>
      </c>
      <c r="CD317" s="47" t="e">
        <f>#REF!*H317</f>
        <v>#REF!</v>
      </c>
    </row>
    <row r="318" spans="1:82" s="10" customFormat="1" ht="15" customHeight="1" x14ac:dyDescent="0.2">
      <c r="A318" s="23" t="s">
        <v>337</v>
      </c>
      <c r="B318" s="56">
        <v>2</v>
      </c>
      <c r="C318" s="56">
        <v>11</v>
      </c>
      <c r="D318" s="56">
        <v>1</v>
      </c>
      <c r="E318" s="57" t="str">
        <f>IF(G318="","",MAX(E$9:E317)+1)</f>
        <v/>
      </c>
      <c r="F318" s="78" t="s">
        <v>234</v>
      </c>
      <c r="G318" s="59"/>
      <c r="H318" s="38"/>
      <c r="I318" s="79" t="str">
        <f t="shared" si="1380"/>
        <v xml:space="preserve"> ,00</v>
      </c>
      <c r="J318" s="79" t="str">
        <f t="shared" si="1624"/>
        <v>0</v>
      </c>
      <c r="K318" s="79" t="str">
        <f t="shared" si="1625"/>
        <v>0</v>
      </c>
      <c r="L318" s="79" t="str">
        <f t="shared" si="1626"/>
        <v>0</v>
      </c>
      <c r="M318" s="79" t="str">
        <f t="shared" si="1627"/>
        <v>0</v>
      </c>
      <c r="N318" s="79" t="str">
        <f t="shared" si="1628"/>
        <v>0</v>
      </c>
      <c r="O318" s="79" t="str">
        <f t="shared" si="1629"/>
        <v>0</v>
      </c>
      <c r="P318" s="79" t="str">
        <f t="shared" si="1630"/>
        <v>0</v>
      </c>
      <c r="Q318" s="79" t="str">
        <f t="shared" si="1631"/>
        <v>0</v>
      </c>
      <c r="R318" s="79" t="str">
        <f t="shared" si="1632"/>
        <v xml:space="preserve"> </v>
      </c>
      <c r="S318" s="79" t="s">
        <v>12</v>
      </c>
      <c r="T318" s="79" t="str">
        <f t="shared" si="1633"/>
        <v>0</v>
      </c>
      <c r="U318" s="79" t="str">
        <f t="shared" si="1634"/>
        <v>0</v>
      </c>
      <c r="V318" s="59"/>
      <c r="W318" s="59" t="str">
        <f t="shared" si="1635"/>
        <v/>
      </c>
      <c r="X318" s="59" t="str">
        <f t="shared" si="1636"/>
        <v/>
      </c>
      <c r="Y318" s="59" t="str">
        <f t="shared" si="1637"/>
        <v/>
      </c>
      <c r="Z318" s="59"/>
      <c r="AA318" s="59" t="str">
        <f t="shared" si="1638"/>
        <v/>
      </c>
      <c r="AB318" s="59" t="str">
        <f t="shared" si="1639"/>
        <v/>
      </c>
      <c r="AC318" s="59" t="str">
        <f t="shared" si="1640"/>
        <v xml:space="preserve"> </v>
      </c>
      <c r="AD318" s="59"/>
      <c r="AE318" s="59">
        <f t="shared" si="1641"/>
        <v>0</v>
      </c>
      <c r="AF318" s="59" t="str">
        <f t="shared" si="1642"/>
        <v/>
      </c>
      <c r="AG318" s="59" t="str">
        <f t="shared" si="1643"/>
        <v/>
      </c>
      <c r="AH318" s="59" t="str">
        <f t="shared" si="1644"/>
        <v/>
      </c>
      <c r="AI318" s="59" t="str">
        <f t="shared" si="1645"/>
        <v/>
      </c>
      <c r="AJ318" s="59" t="str">
        <f t="shared" si="1646"/>
        <v xml:space="preserve"> </v>
      </c>
      <c r="AK318" s="59"/>
      <c r="AL318" s="59" t="str">
        <f t="shared" si="1647"/>
        <v/>
      </c>
      <c r="AM318" s="59" t="str">
        <f t="shared" si="1648"/>
        <v/>
      </c>
      <c r="AN318" s="59" t="str">
        <f t="shared" si="1649"/>
        <v xml:space="preserve"> </v>
      </c>
      <c r="AO318" s="59"/>
      <c r="AP318" s="59" t="str">
        <f t="shared" si="1650"/>
        <v/>
      </c>
      <c r="AQ318" s="59" t="str">
        <f t="shared" si="1651"/>
        <v/>
      </c>
      <c r="AR318" s="59" t="str">
        <f t="shared" si="1652"/>
        <v xml:space="preserve"> </v>
      </c>
      <c r="AS318" s="59"/>
      <c r="AT318" s="59">
        <f t="shared" si="1653"/>
        <v>0</v>
      </c>
      <c r="AU318" s="59" t="str">
        <f t="shared" si="1654"/>
        <v/>
      </c>
      <c r="AV318" s="59" t="str">
        <f t="shared" si="1655"/>
        <v/>
      </c>
      <c r="AW318" s="59" t="str">
        <f t="shared" si="1656"/>
        <v/>
      </c>
      <c r="AX318" s="59" t="str">
        <f t="shared" si="1657"/>
        <v/>
      </c>
      <c r="AY318" s="59" t="str">
        <f t="shared" si="1658"/>
        <v xml:space="preserve"> </v>
      </c>
      <c r="AZ318" s="59"/>
      <c r="BA318" s="59" t="str">
        <f t="shared" si="1659"/>
        <v/>
      </c>
      <c r="BB318" s="59" t="str">
        <f t="shared" si="1660"/>
        <v/>
      </c>
      <c r="BC318" s="59" t="str">
        <f t="shared" si="1661"/>
        <v xml:space="preserve"> </v>
      </c>
      <c r="BD318" s="59"/>
      <c r="BE318" s="59" t="str">
        <f t="shared" si="1662"/>
        <v/>
      </c>
      <c r="BF318" s="59" t="str">
        <f t="shared" si="1663"/>
        <v/>
      </c>
      <c r="BG318" s="59" t="e">
        <f t="shared" si="1664"/>
        <v>#VALUE!</v>
      </c>
      <c r="BH318" s="59"/>
      <c r="BI318" s="59">
        <f t="shared" si="1665"/>
        <v>0</v>
      </c>
      <c r="BJ318" s="59" t="e">
        <f t="shared" si="1666"/>
        <v>#VALUE!</v>
      </c>
      <c r="BK318" s="59" t="e">
        <f t="shared" si="1667"/>
        <v>#VALUE!</v>
      </c>
      <c r="BL318" s="59" t="str">
        <f t="shared" si="1668"/>
        <v/>
      </c>
      <c r="BM318" s="59" t="str">
        <f t="shared" si="1669"/>
        <v/>
      </c>
      <c r="BN318" s="59" t="str">
        <f t="shared" si="1670"/>
        <v>zero euro</v>
      </c>
      <c r="BO318" s="59"/>
      <c r="BP318" s="59" t="str">
        <f t="shared" si="1671"/>
        <v/>
      </c>
      <c r="BQ318" s="59"/>
      <c r="BR318" s="59" t="str">
        <f t="shared" si="1672"/>
        <v/>
      </c>
      <c r="BS318" s="59" t="str">
        <f t="shared" si="1673"/>
        <v/>
      </c>
      <c r="BT318" s="59" t="str">
        <f t="shared" si="1674"/>
        <v xml:space="preserve"> </v>
      </c>
      <c r="BU318" s="59"/>
      <c r="BV318" s="59">
        <f t="shared" si="1675"/>
        <v>0</v>
      </c>
      <c r="BW318" s="59" t="str">
        <f t="shared" si="1676"/>
        <v/>
      </c>
      <c r="BX318" s="59" t="str">
        <f t="shared" si="1677"/>
        <v/>
      </c>
      <c r="BY318" s="59" t="str">
        <f t="shared" si="1678"/>
        <v/>
      </c>
      <c r="BZ318" s="59" t="str">
        <f t="shared" si="1679"/>
        <v/>
      </c>
      <c r="CA318" s="59" t="str">
        <f t="shared" si="1680"/>
        <v xml:space="preserve"> </v>
      </c>
      <c r="CB318" s="59"/>
      <c r="CC318" s="59"/>
      <c r="CD318" s="59"/>
    </row>
    <row r="319" spans="1:82" s="10" customFormat="1" ht="11.25" x14ac:dyDescent="0.2">
      <c r="A319" s="23" t="s">
        <v>337</v>
      </c>
      <c r="B319" s="80">
        <v>2</v>
      </c>
      <c r="C319" s="80">
        <v>11</v>
      </c>
      <c r="D319" s="80">
        <v>1</v>
      </c>
      <c r="E319" s="49">
        <f>IF(G319="","",MAX(E$9:E318)+1)</f>
        <v>238</v>
      </c>
      <c r="F319" s="76" t="s">
        <v>235</v>
      </c>
      <c r="G319" s="75" t="s">
        <v>236</v>
      </c>
      <c r="H319" s="43">
        <v>0</v>
      </c>
      <c r="I319" s="79" t="str">
        <f t="shared" si="1380"/>
        <v xml:space="preserve"> 0,00</v>
      </c>
      <c r="J319" s="79" t="str">
        <f t="shared" si="1624"/>
        <v>0</v>
      </c>
      <c r="K319" s="79" t="str">
        <f t="shared" si="1625"/>
        <v>0</v>
      </c>
      <c r="L319" s="79" t="str">
        <f t="shared" si="1626"/>
        <v>0</v>
      </c>
      <c r="M319" s="79" t="str">
        <f t="shared" si="1627"/>
        <v>0</v>
      </c>
      <c r="N319" s="79" t="str">
        <f t="shared" si="1628"/>
        <v>0</v>
      </c>
      <c r="O319" s="79" t="str">
        <f t="shared" si="1629"/>
        <v>0</v>
      </c>
      <c r="P319" s="79" t="str">
        <f t="shared" si="1630"/>
        <v>0</v>
      </c>
      <c r="Q319" s="79" t="str">
        <f t="shared" si="1631"/>
        <v>0</v>
      </c>
      <c r="R319" s="79" t="str">
        <f t="shared" si="1632"/>
        <v>0</v>
      </c>
      <c r="S319" s="79" t="s">
        <v>12</v>
      </c>
      <c r="T319" s="79" t="str">
        <f t="shared" si="1633"/>
        <v>0</v>
      </c>
      <c r="U319" s="79" t="str">
        <f t="shared" si="1634"/>
        <v>0</v>
      </c>
      <c r="V319" s="75"/>
      <c r="W319" s="59" t="str">
        <f t="shared" si="1635"/>
        <v/>
      </c>
      <c r="X319" s="59" t="str">
        <f t="shared" si="1636"/>
        <v/>
      </c>
      <c r="Y319" s="59" t="str">
        <f t="shared" si="1637"/>
        <v/>
      </c>
      <c r="Z319" s="75"/>
      <c r="AA319" s="59" t="str">
        <f t="shared" si="1638"/>
        <v/>
      </c>
      <c r="AB319" s="59" t="str">
        <f t="shared" si="1639"/>
        <v/>
      </c>
      <c r="AC319" s="59" t="str">
        <f t="shared" si="1640"/>
        <v xml:space="preserve"> </v>
      </c>
      <c r="AD319" s="75"/>
      <c r="AE319" s="59">
        <f t="shared" si="1641"/>
        <v>0</v>
      </c>
      <c r="AF319" s="59" t="str">
        <f t="shared" si="1642"/>
        <v/>
      </c>
      <c r="AG319" s="59" t="str">
        <f t="shared" si="1643"/>
        <v/>
      </c>
      <c r="AH319" s="59" t="str">
        <f t="shared" si="1644"/>
        <v/>
      </c>
      <c r="AI319" s="59" t="str">
        <f t="shared" si="1645"/>
        <v/>
      </c>
      <c r="AJ319" s="59" t="str">
        <f t="shared" si="1646"/>
        <v xml:space="preserve"> </v>
      </c>
      <c r="AK319" s="75"/>
      <c r="AL319" s="59" t="str">
        <f t="shared" si="1647"/>
        <v/>
      </c>
      <c r="AM319" s="59" t="str">
        <f t="shared" si="1648"/>
        <v/>
      </c>
      <c r="AN319" s="59" t="str">
        <f t="shared" si="1649"/>
        <v xml:space="preserve"> </v>
      </c>
      <c r="AO319" s="75"/>
      <c r="AP319" s="59" t="str">
        <f t="shared" si="1650"/>
        <v/>
      </c>
      <c r="AQ319" s="59" t="str">
        <f t="shared" si="1651"/>
        <v/>
      </c>
      <c r="AR319" s="59" t="str">
        <f t="shared" si="1652"/>
        <v xml:space="preserve"> </v>
      </c>
      <c r="AS319" s="75"/>
      <c r="AT319" s="59">
        <f t="shared" si="1653"/>
        <v>0</v>
      </c>
      <c r="AU319" s="59" t="str">
        <f t="shared" si="1654"/>
        <v/>
      </c>
      <c r="AV319" s="59" t="str">
        <f t="shared" si="1655"/>
        <v/>
      </c>
      <c r="AW319" s="59" t="str">
        <f t="shared" si="1656"/>
        <v/>
      </c>
      <c r="AX319" s="59" t="str">
        <f t="shared" si="1657"/>
        <v/>
      </c>
      <c r="AY319" s="59" t="str">
        <f t="shared" si="1658"/>
        <v xml:space="preserve"> </v>
      </c>
      <c r="AZ319" s="75"/>
      <c r="BA319" s="59" t="str">
        <f t="shared" si="1659"/>
        <v/>
      </c>
      <c r="BB319" s="59" t="str">
        <f t="shared" si="1660"/>
        <v/>
      </c>
      <c r="BC319" s="59" t="str">
        <f t="shared" si="1661"/>
        <v xml:space="preserve"> </v>
      </c>
      <c r="BD319" s="75"/>
      <c r="BE319" s="59" t="str">
        <f t="shared" si="1662"/>
        <v/>
      </c>
      <c r="BF319" s="59" t="str">
        <f t="shared" si="1663"/>
        <v/>
      </c>
      <c r="BG319" s="59" t="str">
        <f t="shared" si="1664"/>
        <v xml:space="preserve"> </v>
      </c>
      <c r="BH319" s="75"/>
      <c r="BI319" s="59">
        <f t="shared" si="1665"/>
        <v>0</v>
      </c>
      <c r="BJ319" s="59" t="str">
        <f t="shared" si="1666"/>
        <v/>
      </c>
      <c r="BK319" s="59" t="str">
        <f t="shared" si="1667"/>
        <v/>
      </c>
      <c r="BL319" s="59" t="str">
        <f t="shared" si="1668"/>
        <v/>
      </c>
      <c r="BM319" s="59" t="str">
        <f t="shared" si="1669"/>
        <v/>
      </c>
      <c r="BN319" s="59" t="str">
        <f t="shared" si="1670"/>
        <v>zero euro</v>
      </c>
      <c r="BO319" s="75"/>
      <c r="BP319" s="59" t="str">
        <f t="shared" si="1671"/>
        <v/>
      </c>
      <c r="BQ319" s="75"/>
      <c r="BR319" s="59" t="str">
        <f t="shared" si="1672"/>
        <v/>
      </c>
      <c r="BS319" s="59" t="str">
        <f t="shared" si="1673"/>
        <v/>
      </c>
      <c r="BT319" s="59" t="str">
        <f t="shared" si="1674"/>
        <v xml:space="preserve"> </v>
      </c>
      <c r="BU319" s="75"/>
      <c r="BV319" s="59">
        <f t="shared" si="1675"/>
        <v>0</v>
      </c>
      <c r="BW319" s="59" t="str">
        <f t="shared" si="1676"/>
        <v/>
      </c>
      <c r="BX319" s="59" t="str">
        <f t="shared" si="1677"/>
        <v/>
      </c>
      <c r="BY319" s="59" t="str">
        <f t="shared" si="1678"/>
        <v/>
      </c>
      <c r="BZ319" s="59" t="str">
        <f t="shared" si="1679"/>
        <v/>
      </c>
      <c r="CA319" s="59" t="str">
        <f t="shared" si="1680"/>
        <v xml:space="preserve"> </v>
      </c>
      <c r="CB319" s="75"/>
      <c r="CC319" s="19" t="str">
        <f>CONCATENATE(Y319,AC319,AJ319,AN319,AR319,AY319,BC319,BG319,BN319,BP319,BT319,CA319)</f>
        <v xml:space="preserve">       zero euro  </v>
      </c>
      <c r="CD319" s="47" t="e">
        <f>#REF!*H319</f>
        <v>#REF!</v>
      </c>
    </row>
    <row r="320" spans="1:82" s="10" customFormat="1" ht="11.25" x14ac:dyDescent="0.2">
      <c r="A320" s="23" t="s">
        <v>337</v>
      </c>
      <c r="B320" s="80">
        <v>2</v>
      </c>
      <c r="C320" s="80">
        <v>11</v>
      </c>
      <c r="D320" s="80">
        <v>1</v>
      </c>
      <c r="E320" s="49">
        <f>IF(G320="","",MAX(E$9:E319)+1)</f>
        <v>239</v>
      </c>
      <c r="F320" s="76" t="s">
        <v>237</v>
      </c>
      <c r="G320" s="75" t="s">
        <v>236</v>
      </c>
      <c r="H320" s="43">
        <v>0</v>
      </c>
      <c r="I320" s="79" t="str">
        <f t="shared" si="1380"/>
        <v xml:space="preserve"> 0,00</v>
      </c>
      <c r="J320" s="79" t="str">
        <f t="shared" si="1624"/>
        <v>0</v>
      </c>
      <c r="K320" s="79" t="str">
        <f t="shared" si="1625"/>
        <v>0</v>
      </c>
      <c r="L320" s="79" t="str">
        <f t="shared" si="1626"/>
        <v>0</v>
      </c>
      <c r="M320" s="79" t="str">
        <f t="shared" si="1627"/>
        <v>0</v>
      </c>
      <c r="N320" s="79" t="str">
        <f t="shared" si="1628"/>
        <v>0</v>
      </c>
      <c r="O320" s="79" t="str">
        <f t="shared" si="1629"/>
        <v>0</v>
      </c>
      <c r="P320" s="79" t="str">
        <f t="shared" si="1630"/>
        <v>0</v>
      </c>
      <c r="Q320" s="79" t="str">
        <f t="shared" si="1631"/>
        <v>0</v>
      </c>
      <c r="R320" s="79" t="str">
        <f t="shared" si="1632"/>
        <v>0</v>
      </c>
      <c r="S320" s="79" t="s">
        <v>12</v>
      </c>
      <c r="T320" s="79" t="str">
        <f t="shared" si="1633"/>
        <v>0</v>
      </c>
      <c r="U320" s="79" t="str">
        <f t="shared" si="1634"/>
        <v>0</v>
      </c>
      <c r="V320" s="75"/>
      <c r="W320" s="59" t="str">
        <f t="shared" si="1635"/>
        <v/>
      </c>
      <c r="X320" s="59" t="str">
        <f t="shared" si="1636"/>
        <v/>
      </c>
      <c r="Y320" s="59" t="str">
        <f t="shared" si="1637"/>
        <v/>
      </c>
      <c r="Z320" s="75"/>
      <c r="AA320" s="59" t="str">
        <f t="shared" si="1638"/>
        <v/>
      </c>
      <c r="AB320" s="59" t="str">
        <f t="shared" si="1639"/>
        <v/>
      </c>
      <c r="AC320" s="59" t="str">
        <f t="shared" si="1640"/>
        <v xml:space="preserve"> </v>
      </c>
      <c r="AD320" s="75"/>
      <c r="AE320" s="59">
        <f t="shared" si="1641"/>
        <v>0</v>
      </c>
      <c r="AF320" s="59" t="str">
        <f t="shared" si="1642"/>
        <v/>
      </c>
      <c r="AG320" s="59" t="str">
        <f t="shared" si="1643"/>
        <v/>
      </c>
      <c r="AH320" s="59" t="str">
        <f t="shared" si="1644"/>
        <v/>
      </c>
      <c r="AI320" s="59" t="str">
        <f t="shared" si="1645"/>
        <v/>
      </c>
      <c r="AJ320" s="59" t="str">
        <f t="shared" si="1646"/>
        <v xml:space="preserve"> </v>
      </c>
      <c r="AK320" s="75"/>
      <c r="AL320" s="59" t="str">
        <f t="shared" si="1647"/>
        <v/>
      </c>
      <c r="AM320" s="59" t="str">
        <f t="shared" si="1648"/>
        <v/>
      </c>
      <c r="AN320" s="59" t="str">
        <f t="shared" si="1649"/>
        <v xml:space="preserve"> </v>
      </c>
      <c r="AO320" s="75"/>
      <c r="AP320" s="59" t="str">
        <f t="shared" si="1650"/>
        <v/>
      </c>
      <c r="AQ320" s="59" t="str">
        <f t="shared" si="1651"/>
        <v/>
      </c>
      <c r="AR320" s="59" t="str">
        <f t="shared" si="1652"/>
        <v xml:space="preserve"> </v>
      </c>
      <c r="AS320" s="75"/>
      <c r="AT320" s="59">
        <f t="shared" si="1653"/>
        <v>0</v>
      </c>
      <c r="AU320" s="59" t="str">
        <f t="shared" si="1654"/>
        <v/>
      </c>
      <c r="AV320" s="59" t="str">
        <f t="shared" si="1655"/>
        <v/>
      </c>
      <c r="AW320" s="59" t="str">
        <f t="shared" si="1656"/>
        <v/>
      </c>
      <c r="AX320" s="59" t="str">
        <f t="shared" si="1657"/>
        <v/>
      </c>
      <c r="AY320" s="59" t="str">
        <f t="shared" si="1658"/>
        <v xml:space="preserve"> </v>
      </c>
      <c r="AZ320" s="75"/>
      <c r="BA320" s="59" t="str">
        <f t="shared" si="1659"/>
        <v/>
      </c>
      <c r="BB320" s="59" t="str">
        <f t="shared" si="1660"/>
        <v/>
      </c>
      <c r="BC320" s="59" t="str">
        <f t="shared" si="1661"/>
        <v xml:space="preserve"> </v>
      </c>
      <c r="BD320" s="75"/>
      <c r="BE320" s="59" t="str">
        <f t="shared" si="1662"/>
        <v/>
      </c>
      <c r="BF320" s="59" t="str">
        <f t="shared" si="1663"/>
        <v/>
      </c>
      <c r="BG320" s="59" t="str">
        <f t="shared" si="1664"/>
        <v xml:space="preserve"> </v>
      </c>
      <c r="BH320" s="75"/>
      <c r="BI320" s="59">
        <f t="shared" si="1665"/>
        <v>0</v>
      </c>
      <c r="BJ320" s="59" t="str">
        <f t="shared" si="1666"/>
        <v/>
      </c>
      <c r="BK320" s="59" t="str">
        <f t="shared" si="1667"/>
        <v/>
      </c>
      <c r="BL320" s="59" t="str">
        <f t="shared" si="1668"/>
        <v/>
      </c>
      <c r="BM320" s="59" t="str">
        <f t="shared" si="1669"/>
        <v/>
      </c>
      <c r="BN320" s="59" t="str">
        <f t="shared" si="1670"/>
        <v>zero euro</v>
      </c>
      <c r="BO320" s="75"/>
      <c r="BP320" s="59" t="str">
        <f t="shared" si="1671"/>
        <v/>
      </c>
      <c r="BQ320" s="75"/>
      <c r="BR320" s="59" t="str">
        <f t="shared" si="1672"/>
        <v/>
      </c>
      <c r="BS320" s="59" t="str">
        <f t="shared" si="1673"/>
        <v/>
      </c>
      <c r="BT320" s="59" t="str">
        <f t="shared" si="1674"/>
        <v xml:space="preserve"> </v>
      </c>
      <c r="BU320" s="75"/>
      <c r="BV320" s="59">
        <f t="shared" si="1675"/>
        <v>0</v>
      </c>
      <c r="BW320" s="59" t="str">
        <f t="shared" si="1676"/>
        <v/>
      </c>
      <c r="BX320" s="59" t="str">
        <f t="shared" si="1677"/>
        <v/>
      </c>
      <c r="BY320" s="59" t="str">
        <f t="shared" si="1678"/>
        <v/>
      </c>
      <c r="BZ320" s="59" t="str">
        <f t="shared" si="1679"/>
        <v/>
      </c>
      <c r="CA320" s="59" t="str">
        <f t="shared" si="1680"/>
        <v xml:space="preserve"> </v>
      </c>
      <c r="CB320" s="75"/>
      <c r="CC320" s="19" t="str">
        <f>CONCATENATE(Y320,AC320,AJ320,AN320,AR320,AY320,BC320,BG320,BN320,BP320,BT320,CA320)</f>
        <v xml:space="preserve">       zero euro  </v>
      </c>
      <c r="CD320" s="47" t="e">
        <f>#REF!*H320</f>
        <v>#REF!</v>
      </c>
    </row>
    <row r="321" spans="1:82" s="10" customFormat="1" ht="11.25" x14ac:dyDescent="0.2">
      <c r="A321" s="23" t="s">
        <v>337</v>
      </c>
      <c r="B321" s="80">
        <v>2</v>
      </c>
      <c r="C321" s="80">
        <v>11</v>
      </c>
      <c r="D321" s="80">
        <v>1</v>
      </c>
      <c r="E321" s="49">
        <f>IF(G321="","",MAX(E$9:E320)+1)</f>
        <v>240</v>
      </c>
      <c r="F321" s="76" t="s">
        <v>238</v>
      </c>
      <c r="G321" s="75" t="s">
        <v>28</v>
      </c>
      <c r="H321" s="43">
        <v>0</v>
      </c>
      <c r="I321" s="79" t="str">
        <f t="shared" si="1380"/>
        <v xml:space="preserve"> 0,00</v>
      </c>
      <c r="J321" s="79" t="str">
        <f t="shared" si="1624"/>
        <v>0</v>
      </c>
      <c r="K321" s="79" t="str">
        <f t="shared" si="1625"/>
        <v>0</v>
      </c>
      <c r="L321" s="79" t="str">
        <f t="shared" si="1626"/>
        <v>0</v>
      </c>
      <c r="M321" s="79" t="str">
        <f t="shared" si="1627"/>
        <v>0</v>
      </c>
      <c r="N321" s="79" t="str">
        <f t="shared" si="1628"/>
        <v>0</v>
      </c>
      <c r="O321" s="79" t="str">
        <f t="shared" si="1629"/>
        <v>0</v>
      </c>
      <c r="P321" s="79" t="str">
        <f t="shared" si="1630"/>
        <v>0</v>
      </c>
      <c r="Q321" s="79" t="str">
        <f t="shared" si="1631"/>
        <v>0</v>
      </c>
      <c r="R321" s="79" t="str">
        <f t="shared" si="1632"/>
        <v>0</v>
      </c>
      <c r="S321" s="79" t="s">
        <v>12</v>
      </c>
      <c r="T321" s="79" t="str">
        <f t="shared" si="1633"/>
        <v>0</v>
      </c>
      <c r="U321" s="79" t="str">
        <f t="shared" si="1634"/>
        <v>0</v>
      </c>
      <c r="V321" s="75"/>
      <c r="W321" s="59" t="str">
        <f t="shared" si="1635"/>
        <v/>
      </c>
      <c r="X321" s="59" t="str">
        <f t="shared" si="1636"/>
        <v/>
      </c>
      <c r="Y321" s="59" t="str">
        <f t="shared" si="1637"/>
        <v/>
      </c>
      <c r="Z321" s="75"/>
      <c r="AA321" s="59" t="str">
        <f t="shared" si="1638"/>
        <v/>
      </c>
      <c r="AB321" s="59" t="str">
        <f t="shared" si="1639"/>
        <v/>
      </c>
      <c r="AC321" s="59" t="str">
        <f t="shared" si="1640"/>
        <v xml:space="preserve"> </v>
      </c>
      <c r="AD321" s="75"/>
      <c r="AE321" s="59">
        <f t="shared" si="1641"/>
        <v>0</v>
      </c>
      <c r="AF321" s="59" t="str">
        <f t="shared" si="1642"/>
        <v/>
      </c>
      <c r="AG321" s="59" t="str">
        <f t="shared" si="1643"/>
        <v/>
      </c>
      <c r="AH321" s="59" t="str">
        <f t="shared" si="1644"/>
        <v/>
      </c>
      <c r="AI321" s="59" t="str">
        <f t="shared" si="1645"/>
        <v/>
      </c>
      <c r="AJ321" s="59" t="str">
        <f t="shared" si="1646"/>
        <v xml:space="preserve"> </v>
      </c>
      <c r="AK321" s="75"/>
      <c r="AL321" s="59" t="str">
        <f t="shared" si="1647"/>
        <v/>
      </c>
      <c r="AM321" s="59" t="str">
        <f t="shared" si="1648"/>
        <v/>
      </c>
      <c r="AN321" s="59" t="str">
        <f t="shared" si="1649"/>
        <v xml:space="preserve"> </v>
      </c>
      <c r="AO321" s="75"/>
      <c r="AP321" s="59" t="str">
        <f t="shared" si="1650"/>
        <v/>
      </c>
      <c r="AQ321" s="59" t="str">
        <f t="shared" si="1651"/>
        <v/>
      </c>
      <c r="AR321" s="59" t="str">
        <f t="shared" si="1652"/>
        <v xml:space="preserve"> </v>
      </c>
      <c r="AS321" s="75"/>
      <c r="AT321" s="59">
        <f t="shared" si="1653"/>
        <v>0</v>
      </c>
      <c r="AU321" s="59" t="str">
        <f t="shared" si="1654"/>
        <v/>
      </c>
      <c r="AV321" s="59" t="str">
        <f t="shared" si="1655"/>
        <v/>
      </c>
      <c r="AW321" s="59" t="str">
        <f t="shared" si="1656"/>
        <v/>
      </c>
      <c r="AX321" s="59" t="str">
        <f t="shared" si="1657"/>
        <v/>
      </c>
      <c r="AY321" s="59" t="str">
        <f t="shared" si="1658"/>
        <v xml:space="preserve"> </v>
      </c>
      <c r="AZ321" s="75"/>
      <c r="BA321" s="59" t="str">
        <f t="shared" si="1659"/>
        <v/>
      </c>
      <c r="BB321" s="59" t="str">
        <f t="shared" si="1660"/>
        <v/>
      </c>
      <c r="BC321" s="59" t="str">
        <f t="shared" si="1661"/>
        <v xml:space="preserve"> </v>
      </c>
      <c r="BD321" s="75"/>
      <c r="BE321" s="59" t="str">
        <f t="shared" si="1662"/>
        <v/>
      </c>
      <c r="BF321" s="59" t="str">
        <f t="shared" si="1663"/>
        <v/>
      </c>
      <c r="BG321" s="59" t="str">
        <f t="shared" si="1664"/>
        <v xml:space="preserve"> </v>
      </c>
      <c r="BH321" s="75"/>
      <c r="BI321" s="59">
        <f t="shared" si="1665"/>
        <v>0</v>
      </c>
      <c r="BJ321" s="59" t="str">
        <f t="shared" si="1666"/>
        <v/>
      </c>
      <c r="BK321" s="59" t="str">
        <f t="shared" si="1667"/>
        <v/>
      </c>
      <c r="BL321" s="59" t="str">
        <f t="shared" si="1668"/>
        <v/>
      </c>
      <c r="BM321" s="59" t="str">
        <f t="shared" si="1669"/>
        <v/>
      </c>
      <c r="BN321" s="59" t="str">
        <f t="shared" si="1670"/>
        <v>zero euro</v>
      </c>
      <c r="BO321" s="75"/>
      <c r="BP321" s="59" t="str">
        <f t="shared" si="1671"/>
        <v/>
      </c>
      <c r="BQ321" s="75"/>
      <c r="BR321" s="59" t="str">
        <f t="shared" si="1672"/>
        <v/>
      </c>
      <c r="BS321" s="59" t="str">
        <f t="shared" si="1673"/>
        <v/>
      </c>
      <c r="BT321" s="59" t="str">
        <f t="shared" si="1674"/>
        <v xml:space="preserve"> </v>
      </c>
      <c r="BU321" s="75"/>
      <c r="BV321" s="59">
        <f t="shared" si="1675"/>
        <v>0</v>
      </c>
      <c r="BW321" s="59" t="str">
        <f t="shared" si="1676"/>
        <v/>
      </c>
      <c r="BX321" s="59" t="str">
        <f t="shared" si="1677"/>
        <v/>
      </c>
      <c r="BY321" s="59" t="str">
        <f t="shared" si="1678"/>
        <v/>
      </c>
      <c r="BZ321" s="59" t="str">
        <f t="shared" si="1679"/>
        <v/>
      </c>
      <c r="CA321" s="59" t="str">
        <f t="shared" si="1680"/>
        <v xml:space="preserve"> </v>
      </c>
      <c r="CB321" s="75"/>
      <c r="CC321" s="19" t="str">
        <f>CONCATENATE(Y321,AC321,AJ321,AN321,AR321,AY321,BC321,BG321,BN321,BP321,BT321,CA321)</f>
        <v xml:space="preserve">       zero euro  </v>
      </c>
      <c r="CD321" s="47" t="e">
        <f>#REF!*H321</f>
        <v>#REF!</v>
      </c>
    </row>
    <row r="322" spans="1:82" s="10" customFormat="1" ht="11.25" x14ac:dyDescent="0.2">
      <c r="A322" s="23" t="s">
        <v>337</v>
      </c>
      <c r="B322" s="80">
        <v>2</v>
      </c>
      <c r="C322" s="80">
        <v>11</v>
      </c>
      <c r="D322" s="80">
        <v>1</v>
      </c>
      <c r="E322" s="49">
        <f>IF(G322="","",MAX(E$9:E321)+1)</f>
        <v>241</v>
      </c>
      <c r="F322" s="76" t="s">
        <v>239</v>
      </c>
      <c r="G322" s="75" t="s">
        <v>28</v>
      </c>
      <c r="H322" s="43">
        <v>0</v>
      </c>
      <c r="I322" s="79" t="str">
        <f t="shared" si="1380"/>
        <v xml:space="preserve"> 0,00</v>
      </c>
      <c r="J322" s="79" t="str">
        <f t="shared" si="1624"/>
        <v>0</v>
      </c>
      <c r="K322" s="79" t="str">
        <f t="shared" si="1625"/>
        <v>0</v>
      </c>
      <c r="L322" s="79" t="str">
        <f t="shared" si="1626"/>
        <v>0</v>
      </c>
      <c r="M322" s="79" t="str">
        <f t="shared" si="1627"/>
        <v>0</v>
      </c>
      <c r="N322" s="79" t="str">
        <f t="shared" si="1628"/>
        <v>0</v>
      </c>
      <c r="O322" s="79" t="str">
        <f t="shared" si="1629"/>
        <v>0</v>
      </c>
      <c r="P322" s="79" t="str">
        <f t="shared" si="1630"/>
        <v>0</v>
      </c>
      <c r="Q322" s="79" t="str">
        <f t="shared" si="1631"/>
        <v>0</v>
      </c>
      <c r="R322" s="79" t="str">
        <f t="shared" si="1632"/>
        <v>0</v>
      </c>
      <c r="S322" s="79" t="s">
        <v>12</v>
      </c>
      <c r="T322" s="79" t="str">
        <f t="shared" si="1633"/>
        <v>0</v>
      </c>
      <c r="U322" s="79" t="str">
        <f t="shared" si="1634"/>
        <v>0</v>
      </c>
      <c r="V322" s="75"/>
      <c r="W322" s="59" t="str">
        <f t="shared" si="1635"/>
        <v/>
      </c>
      <c r="X322" s="59" t="str">
        <f t="shared" si="1636"/>
        <v/>
      </c>
      <c r="Y322" s="59" t="str">
        <f t="shared" si="1637"/>
        <v/>
      </c>
      <c r="Z322" s="75"/>
      <c r="AA322" s="59" t="str">
        <f t="shared" si="1638"/>
        <v/>
      </c>
      <c r="AB322" s="59" t="str">
        <f t="shared" si="1639"/>
        <v/>
      </c>
      <c r="AC322" s="59" t="str">
        <f t="shared" si="1640"/>
        <v xml:space="preserve"> </v>
      </c>
      <c r="AD322" s="75"/>
      <c r="AE322" s="59">
        <f t="shared" si="1641"/>
        <v>0</v>
      </c>
      <c r="AF322" s="59" t="str">
        <f t="shared" si="1642"/>
        <v/>
      </c>
      <c r="AG322" s="59" t="str">
        <f t="shared" si="1643"/>
        <v/>
      </c>
      <c r="AH322" s="59" t="str">
        <f t="shared" si="1644"/>
        <v/>
      </c>
      <c r="AI322" s="59" t="str">
        <f t="shared" si="1645"/>
        <v/>
      </c>
      <c r="AJ322" s="59" t="str">
        <f t="shared" si="1646"/>
        <v xml:space="preserve"> </v>
      </c>
      <c r="AK322" s="75"/>
      <c r="AL322" s="59" t="str">
        <f t="shared" si="1647"/>
        <v/>
      </c>
      <c r="AM322" s="59" t="str">
        <f t="shared" si="1648"/>
        <v/>
      </c>
      <c r="AN322" s="59" t="str">
        <f t="shared" si="1649"/>
        <v xml:space="preserve"> </v>
      </c>
      <c r="AO322" s="75"/>
      <c r="AP322" s="59" t="str">
        <f t="shared" si="1650"/>
        <v/>
      </c>
      <c r="AQ322" s="59" t="str">
        <f t="shared" si="1651"/>
        <v/>
      </c>
      <c r="AR322" s="59" t="str">
        <f t="shared" si="1652"/>
        <v xml:space="preserve"> </v>
      </c>
      <c r="AS322" s="75"/>
      <c r="AT322" s="59">
        <f t="shared" si="1653"/>
        <v>0</v>
      </c>
      <c r="AU322" s="59" t="str">
        <f t="shared" si="1654"/>
        <v/>
      </c>
      <c r="AV322" s="59" t="str">
        <f t="shared" si="1655"/>
        <v/>
      </c>
      <c r="AW322" s="59" t="str">
        <f t="shared" si="1656"/>
        <v/>
      </c>
      <c r="AX322" s="59" t="str">
        <f t="shared" si="1657"/>
        <v/>
      </c>
      <c r="AY322" s="59" t="str">
        <f t="shared" si="1658"/>
        <v xml:space="preserve"> </v>
      </c>
      <c r="AZ322" s="75"/>
      <c r="BA322" s="59" t="str">
        <f t="shared" si="1659"/>
        <v/>
      </c>
      <c r="BB322" s="59" t="str">
        <f t="shared" si="1660"/>
        <v/>
      </c>
      <c r="BC322" s="59" t="str">
        <f t="shared" si="1661"/>
        <v xml:space="preserve"> </v>
      </c>
      <c r="BD322" s="75"/>
      <c r="BE322" s="59" t="str">
        <f t="shared" si="1662"/>
        <v/>
      </c>
      <c r="BF322" s="59" t="str">
        <f t="shared" si="1663"/>
        <v/>
      </c>
      <c r="BG322" s="59" t="str">
        <f t="shared" si="1664"/>
        <v xml:space="preserve"> </v>
      </c>
      <c r="BH322" s="75"/>
      <c r="BI322" s="59">
        <f t="shared" si="1665"/>
        <v>0</v>
      </c>
      <c r="BJ322" s="59" t="str">
        <f t="shared" si="1666"/>
        <v/>
      </c>
      <c r="BK322" s="59" t="str">
        <f t="shared" si="1667"/>
        <v/>
      </c>
      <c r="BL322" s="59" t="str">
        <f t="shared" si="1668"/>
        <v/>
      </c>
      <c r="BM322" s="59" t="str">
        <f t="shared" si="1669"/>
        <v/>
      </c>
      <c r="BN322" s="59" t="str">
        <f t="shared" si="1670"/>
        <v>zero euro</v>
      </c>
      <c r="BO322" s="75"/>
      <c r="BP322" s="59" t="str">
        <f t="shared" si="1671"/>
        <v/>
      </c>
      <c r="BQ322" s="75"/>
      <c r="BR322" s="59" t="str">
        <f t="shared" si="1672"/>
        <v/>
      </c>
      <c r="BS322" s="59" t="str">
        <f t="shared" si="1673"/>
        <v/>
      </c>
      <c r="BT322" s="59" t="str">
        <f t="shared" si="1674"/>
        <v xml:space="preserve"> </v>
      </c>
      <c r="BU322" s="75"/>
      <c r="BV322" s="59">
        <f t="shared" si="1675"/>
        <v>0</v>
      </c>
      <c r="BW322" s="59" t="str">
        <f t="shared" si="1676"/>
        <v/>
      </c>
      <c r="BX322" s="59" t="str">
        <f t="shared" si="1677"/>
        <v/>
      </c>
      <c r="BY322" s="59" t="str">
        <f t="shared" si="1678"/>
        <v/>
      </c>
      <c r="BZ322" s="59" t="str">
        <f t="shared" si="1679"/>
        <v/>
      </c>
      <c r="CA322" s="59" t="str">
        <f t="shared" si="1680"/>
        <v xml:space="preserve"> </v>
      </c>
      <c r="CB322" s="75"/>
      <c r="CC322" s="19" t="str">
        <f>CONCATENATE(Y322,AC322,AJ322,AN322,AR322,AY322,BC322,BG322,BN322,BP322,BT322,CA322)</f>
        <v xml:space="preserve">       zero euro  </v>
      </c>
      <c r="CD322" s="47" t="e">
        <f>#REF!*H322</f>
        <v>#REF!</v>
      </c>
    </row>
    <row r="323" spans="1:82" s="7" customFormat="1" ht="15" customHeight="1" x14ac:dyDescent="0.2">
      <c r="A323" s="23" t="s">
        <v>337</v>
      </c>
      <c r="B323" s="23">
        <v>3</v>
      </c>
      <c r="C323" s="23"/>
      <c r="D323" s="23"/>
      <c r="E323" s="24" t="str">
        <f>IF(G323="","",MAX(E$9:E322)+1)</f>
        <v/>
      </c>
      <c r="F323" s="25" t="s">
        <v>240</v>
      </c>
      <c r="G323" s="26"/>
      <c r="H323" s="27"/>
      <c r="I323" s="65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  <c r="V323" s="85"/>
      <c r="W323" s="85"/>
      <c r="X323" s="85"/>
      <c r="Y323" s="85"/>
      <c r="Z323" s="85"/>
      <c r="AA323" s="85"/>
      <c r="AB323" s="85"/>
      <c r="AC323" s="85"/>
      <c r="AD323" s="85"/>
      <c r="AE323" s="85"/>
      <c r="AF323" s="85"/>
      <c r="AG323" s="85"/>
      <c r="AH323" s="85"/>
      <c r="AI323" s="85"/>
      <c r="AJ323" s="85"/>
      <c r="AK323" s="85"/>
      <c r="AL323" s="85"/>
      <c r="AM323" s="85"/>
      <c r="AN323" s="85"/>
      <c r="AO323" s="85"/>
      <c r="AP323" s="85"/>
      <c r="AQ323" s="85"/>
      <c r="AR323" s="85"/>
      <c r="AS323" s="85"/>
      <c r="AT323" s="85"/>
      <c r="AU323" s="85"/>
      <c r="AV323" s="85"/>
      <c r="AW323" s="85"/>
      <c r="AX323" s="85"/>
      <c r="AY323" s="85"/>
      <c r="AZ323" s="85"/>
      <c r="BA323" s="85"/>
      <c r="BB323" s="85"/>
      <c r="BC323" s="85"/>
      <c r="BD323" s="85"/>
      <c r="BE323" s="85"/>
      <c r="BF323" s="85"/>
      <c r="BG323" s="85"/>
      <c r="BH323" s="85"/>
      <c r="BI323" s="85"/>
      <c r="BJ323" s="85"/>
      <c r="BK323" s="85"/>
      <c r="BL323" s="85"/>
      <c r="BM323" s="85"/>
      <c r="BN323" s="85"/>
      <c r="BO323" s="85"/>
      <c r="BP323" s="85"/>
      <c r="BQ323" s="85"/>
      <c r="BR323" s="85"/>
      <c r="BS323" s="85"/>
      <c r="BT323" s="85"/>
      <c r="BU323" s="85"/>
      <c r="BV323" s="85"/>
      <c r="BW323" s="85"/>
      <c r="BX323" s="85"/>
      <c r="BY323" s="85"/>
      <c r="BZ323" s="85"/>
      <c r="CA323" s="85"/>
      <c r="CB323" s="85"/>
      <c r="CC323" s="27"/>
      <c r="CD323" s="27"/>
    </row>
    <row r="324" spans="1:82" s="8" customFormat="1" ht="15" customHeight="1" x14ac:dyDescent="0.2">
      <c r="A324" s="23" t="s">
        <v>337</v>
      </c>
      <c r="B324" s="29">
        <v>3</v>
      </c>
      <c r="C324" s="29">
        <v>1</v>
      </c>
      <c r="D324" s="29"/>
      <c r="E324" s="30" t="str">
        <f>IF(G324="","",MAX(E$9:E316)+1)</f>
        <v/>
      </c>
      <c r="F324" s="31" t="s">
        <v>341</v>
      </c>
      <c r="G324" s="32"/>
      <c r="H324" s="52"/>
      <c r="I324" s="64"/>
      <c r="J324" s="86"/>
      <c r="K324" s="86"/>
      <c r="L324" s="86"/>
      <c r="M324" s="86"/>
      <c r="N324" s="86"/>
      <c r="O324" s="86"/>
      <c r="P324" s="86"/>
      <c r="Q324" s="86"/>
      <c r="R324" s="86"/>
      <c r="S324" s="86"/>
      <c r="T324" s="86"/>
      <c r="U324" s="86"/>
      <c r="V324" s="87"/>
      <c r="W324" s="87"/>
      <c r="X324" s="87"/>
      <c r="Y324" s="87"/>
      <c r="Z324" s="87"/>
      <c r="AA324" s="87"/>
      <c r="AB324" s="87"/>
      <c r="AC324" s="87"/>
      <c r="AD324" s="87"/>
      <c r="AE324" s="87"/>
      <c r="AF324" s="87"/>
      <c r="AG324" s="87"/>
      <c r="AH324" s="87"/>
      <c r="AI324" s="87"/>
      <c r="AJ324" s="87"/>
      <c r="AK324" s="87"/>
      <c r="AL324" s="87"/>
      <c r="AM324" s="87"/>
      <c r="AN324" s="87"/>
      <c r="AO324" s="87"/>
      <c r="AP324" s="87"/>
      <c r="AQ324" s="87"/>
      <c r="AR324" s="87"/>
      <c r="AS324" s="87"/>
      <c r="AT324" s="87"/>
      <c r="AU324" s="87"/>
      <c r="AV324" s="87"/>
      <c r="AW324" s="87"/>
      <c r="AX324" s="87"/>
      <c r="AY324" s="87"/>
      <c r="AZ324" s="87"/>
      <c r="BA324" s="87"/>
      <c r="BB324" s="87"/>
      <c r="BC324" s="87"/>
      <c r="BD324" s="87"/>
      <c r="BE324" s="87"/>
      <c r="BF324" s="87"/>
      <c r="BG324" s="87"/>
      <c r="BH324" s="87"/>
      <c r="BI324" s="87"/>
      <c r="BJ324" s="87"/>
      <c r="BK324" s="87"/>
      <c r="BL324" s="87"/>
      <c r="BM324" s="87"/>
      <c r="BN324" s="87"/>
      <c r="BO324" s="87"/>
      <c r="BP324" s="87"/>
      <c r="BQ324" s="87"/>
      <c r="BR324" s="87"/>
      <c r="BS324" s="87"/>
      <c r="BT324" s="87"/>
      <c r="BU324" s="87"/>
      <c r="BV324" s="87"/>
      <c r="BW324" s="87"/>
      <c r="BX324" s="87"/>
      <c r="BY324" s="87"/>
      <c r="BZ324" s="87"/>
      <c r="CA324" s="87"/>
      <c r="CB324" s="87"/>
      <c r="CC324" s="52"/>
      <c r="CD324" s="52"/>
    </row>
    <row r="325" spans="1:82" s="10" customFormat="1" ht="15" customHeight="1" x14ac:dyDescent="0.2">
      <c r="A325" s="23" t="s">
        <v>337</v>
      </c>
      <c r="B325" s="56">
        <v>3</v>
      </c>
      <c r="C325" s="56">
        <v>1</v>
      </c>
      <c r="D325" s="56">
        <f>$D$331+1</f>
        <v>1</v>
      </c>
      <c r="E325" s="57" t="str">
        <f>IF(G325="","",MAX(E$9:E324)+1)</f>
        <v/>
      </c>
      <c r="F325" s="78" t="s">
        <v>341</v>
      </c>
      <c r="G325" s="59"/>
      <c r="H325" s="38"/>
      <c r="I325" s="79"/>
      <c r="J325" s="79"/>
      <c r="K325" s="79"/>
      <c r="L325" s="79"/>
      <c r="M325" s="79"/>
      <c r="N325" s="79"/>
      <c r="O325" s="79"/>
      <c r="P325" s="79"/>
      <c r="Q325" s="79"/>
      <c r="R325" s="79"/>
      <c r="S325" s="79"/>
      <c r="T325" s="79"/>
      <c r="U325" s="79"/>
      <c r="V325" s="59"/>
      <c r="W325" s="59"/>
      <c r="X325" s="59"/>
      <c r="Y325" s="59"/>
      <c r="Z325" s="59"/>
      <c r="AA325" s="59"/>
      <c r="AB325" s="59"/>
      <c r="AC325" s="59"/>
      <c r="AD325" s="59"/>
      <c r="AE325" s="59"/>
      <c r="AF325" s="59"/>
      <c r="AG325" s="59"/>
      <c r="AH325" s="59"/>
      <c r="AI325" s="59"/>
      <c r="AJ325" s="59"/>
      <c r="AK325" s="59"/>
      <c r="AL325" s="59"/>
      <c r="AM325" s="59"/>
      <c r="AN325" s="59"/>
      <c r="AO325" s="59"/>
      <c r="AP325" s="59"/>
      <c r="AQ325" s="59"/>
      <c r="AR325" s="59"/>
      <c r="AS325" s="59"/>
      <c r="AT325" s="59"/>
      <c r="AU325" s="59"/>
      <c r="AV325" s="59"/>
      <c r="AW325" s="59"/>
      <c r="AX325" s="59"/>
      <c r="AY325" s="59"/>
      <c r="AZ325" s="59"/>
      <c r="BA325" s="59"/>
      <c r="BB325" s="59"/>
      <c r="BC325" s="59"/>
      <c r="BD325" s="59"/>
      <c r="BE325" s="59"/>
      <c r="BF325" s="59"/>
      <c r="BG325" s="59"/>
      <c r="BH325" s="59"/>
      <c r="BI325" s="59"/>
      <c r="BJ325" s="59"/>
      <c r="BK325" s="59"/>
      <c r="BL325" s="59"/>
      <c r="BM325" s="59"/>
      <c r="BN325" s="59"/>
      <c r="BO325" s="59"/>
      <c r="BP325" s="59"/>
      <c r="BQ325" s="59"/>
      <c r="BR325" s="59"/>
      <c r="BS325" s="59"/>
      <c r="BT325" s="59"/>
      <c r="BU325" s="59"/>
      <c r="BV325" s="59"/>
      <c r="BW325" s="59"/>
      <c r="BX325" s="59"/>
      <c r="BY325" s="59"/>
      <c r="BZ325" s="59"/>
      <c r="CA325" s="59"/>
      <c r="CB325" s="59"/>
      <c r="CC325" s="59"/>
      <c r="CD325" s="59"/>
    </row>
    <row r="326" spans="1:82" s="10" customFormat="1" ht="11.25" x14ac:dyDescent="0.2">
      <c r="A326" s="23" t="s">
        <v>337</v>
      </c>
      <c r="B326" s="80">
        <v>3</v>
      </c>
      <c r="C326" s="80">
        <v>1</v>
      </c>
      <c r="D326" s="80">
        <f>$D$332</f>
        <v>1</v>
      </c>
      <c r="E326" s="49">
        <f>IF(G326="","",MAX(E$9:E324)+1)</f>
        <v>242</v>
      </c>
      <c r="F326" s="76" t="s">
        <v>404</v>
      </c>
      <c r="G326" s="75" t="s">
        <v>28</v>
      </c>
      <c r="H326" s="43">
        <v>0</v>
      </c>
      <c r="I326" s="79" t="str">
        <f t="shared" ref="I326:I330" si="1683">IF(H326=INT(H326),CONCATENATE(" ",H326,",00"),IF(INT(H326*10)=H326*10,CONCATENATE(" ",H326,"0"),CONCATENATE(" ",H326)))</f>
        <v xml:space="preserve"> 0,00</v>
      </c>
      <c r="J326" s="79" t="str">
        <f t="shared" ref="J326:J330" si="1684">IF(H326&gt;=100000000,MID(RIGHT(I326,12),1,1),"0")</f>
        <v>0</v>
      </c>
      <c r="K326" s="79" t="str">
        <f t="shared" ref="K326:K330" si="1685">IF(H326&gt;=10000000,MID(RIGHT(I326,11),1,1),"0")</f>
        <v>0</v>
      </c>
      <c r="L326" s="79" t="str">
        <f t="shared" ref="L326:L330" si="1686">IF(H326&gt;=1000000,MID(RIGHT(I326,10),1,1),"0")</f>
        <v>0</v>
      </c>
      <c r="M326" s="79" t="str">
        <f t="shared" ref="M326:M330" si="1687">IF(H326&gt;=100000,MID(RIGHT(I326,9),1,1),"0")</f>
        <v>0</v>
      </c>
      <c r="N326" s="79" t="str">
        <f t="shared" ref="N326:N330" si="1688">IF(H326&gt;=10000,MID(RIGHT(I326,8),1,1),"0")</f>
        <v>0</v>
      </c>
      <c r="O326" s="79" t="str">
        <f t="shared" ref="O326:O330" si="1689">IF(H326&gt;=1000,MID(RIGHT(I326,7),1,1),"0")</f>
        <v>0</v>
      </c>
      <c r="P326" s="79" t="str">
        <f t="shared" ref="P326:P330" si="1690">IF(H326&gt;=100,MID(RIGHT(I326,6),1,1),"0")</f>
        <v>0</v>
      </c>
      <c r="Q326" s="79" t="str">
        <f t="shared" ref="Q326:Q330" si="1691">IF(H326&gt;=10,MID(RIGHT(I326,5),1,1),"0")</f>
        <v>0</v>
      </c>
      <c r="R326" s="79" t="str">
        <f t="shared" ref="R326:R330" si="1692">IF(H326&gt;=0,MID(RIGHT(I326,4),1,1),"0")</f>
        <v>0</v>
      </c>
      <c r="S326" s="79" t="s">
        <v>12</v>
      </c>
      <c r="T326" s="79" t="str">
        <f t="shared" ref="T326:T330" si="1693">IF(INT(H326)&lt;&gt;H326,MID(RIGHT(I326,2),1,1),"0")</f>
        <v>0</v>
      </c>
      <c r="U326" s="79" t="str">
        <f t="shared" ref="U326:U330" si="1694">IF(INT(H326*10)&lt;&gt;H326*10,RIGHT(I326,1),"0")</f>
        <v>0</v>
      </c>
      <c r="V326" s="75"/>
      <c r="W326" s="59" t="str">
        <f t="shared" ref="W326:W330" si="1695">IF(OR(VALUE(J326)=0,VALUE(J326)&gt;5),"",CONCATENATE(IF(VALUE(J326)=1,"",IF(VALUE(J326)=2,"deux ",IF(VALUE(J326)=3,"trois ",IF(VALUE(J326)=4,"quatre ",IF(VALUE(J326)=5,"cinq "))))),"cent"))</f>
        <v/>
      </c>
      <c r="X326" s="59" t="str">
        <f t="shared" ref="X326:X330" si="1696">IF(OR(J326="",VALUE(J326)&lt;6),"",CONCATENATE(IF(VALUE(J326)=6,"six ",IF(VALUE(J326)=7,"sept ",IF(VALUE(J326)=8,"huit ",IF(VALUE(J326)=9,"neuf ")))),"cent"))</f>
        <v/>
      </c>
      <c r="Y326" s="59" t="str">
        <f t="shared" ref="Y326:Y330" si="1697">CONCATENATE(W326,X326)</f>
        <v/>
      </c>
      <c r="Z326" s="75"/>
      <c r="AA326" s="59" t="str">
        <f t="shared" ref="AA326:AA330" si="1698">IF(OR(K326="",VALUE(K326)=0,VALUE(K326)&gt;5,AND(VALUE(AE326)&gt;10,VALUE(AE326)&lt;17)),"",IF(OR(VALUE(AE326)=10,AND(VALUE(AE326)&gt;16,VALUE(AE326)&lt;20)),"dix",IF(VALUE(K326)=2,"vingt",IF(VALUE(K326)=3,"trente",IF(VALUE(K326)=4,"quarante",IF(VALUE(K326)=5,"cinquante"))))))</f>
        <v/>
      </c>
      <c r="AB326" s="59" t="str">
        <f t="shared" ref="AB326:AB330" si="1699">IF(OR(K326="",VALUE(K326)&lt;6),"",IF(AND(VALUE(K326)=7,OR(VALUE(L326)=0,AE326&gt;76)),"soixante dix",IF(OR(VALUE(K326)=6,VALUE(K326)=7),"soixante",IF(AND(VALUE(K326)=9,OR(VALUE(L326)=0,VALUE(AE326)&gt;96)),"quatre vingt dix",IF(OR(VALUE(K326)=8,VALUE(K326)=9),"quatre vingt")))))</f>
        <v/>
      </c>
      <c r="AC326" s="59" t="str">
        <f t="shared" ref="AC326:AC330" si="1700">CONCATENATE(" ",AA326,AB326,IF(OR(VALUE(L326)&lt;&gt;1,VALUE(K326)=0,VALUE(K326)=1,VALUE(K326)=8,VALUE(K326)=9),""," et"))</f>
        <v xml:space="preserve"> </v>
      </c>
      <c r="AD326" s="75"/>
      <c r="AE326" s="59">
        <f t="shared" ref="AE326:AE330" si="1701">VALUE(CONCATENATE(K326,L326))</f>
        <v>0</v>
      </c>
      <c r="AF326" s="59" t="str">
        <f t="shared" ref="AF326:AF330" si="1702">IF(OR(VALUE(L326)=0,AE326="",VALUE(L326)&gt;5,AND(VALUE(AE326)&gt;5,VALUE(AE326)&lt;16),AND(VALUE(AE326)&gt;65,VALUE(AE326)&lt;76),AND(VALUE(AE326)&gt;85,VALUE(AE326)&lt;96)),"",CONCATENATE(IF(VALUE(L326)=1,"un",IF(VALUE(L326)=2,"deux",IF(VALUE(L326)=3,"trois",IF(VALUE(L326)=4,"quatre",IF(VALUE(L326)=5,"cinq")))))," million"))</f>
        <v/>
      </c>
      <c r="AG326" s="59" t="str">
        <f t="shared" ref="AG326:AG330" si="1703">IF(OR(AE326="",VALUE(L326)&lt;6,AND(VALUE(AE326)&gt;10,VALUE(AE326)&lt;17),AE326=76,AE326=96),"",CONCATENATE(IF(VALUE(L326)=6,"six",IF(VALUE(L326)=7,"sept",IF(VALUE(L326)=8,"huit",IF(VALUE(L326)=9,"neuf",IF(VALUE(AE326)=10,"dix")))))," million"))</f>
        <v/>
      </c>
      <c r="AH326" s="59" t="str">
        <f t="shared" ref="AH326:AH330" si="1704">IF(OR(AE326="",VALUE(AE326)&lt;11,AND(VALUE(AE326)&gt;15,VALUE(AE326)&lt;71),AND(VALUE(AE326)&gt;75,VALUE(AE326)&lt;91),VALUE(AE326)&gt;95),"",CONCATENATE(IF(OR(VALUE(AE326)=91,VALUE(AE326)=71,VALUE(AE326)=11),"onze",IF(OR(VALUE(AE326)=92,VALUE(AE326)=72,VALUE(AE326)=12),"douze",IF(OR(VALUE(AE326)=93,VALUE(AE326)=73,VALUE(AE326)=13),"treize",IF(OR(AE326=94,AE326=74,AE326=14),"quatorze",IF(OR(AE326=95,AE326=75,AE326=15),"quinze")))))," million"))</f>
        <v/>
      </c>
      <c r="AI326" s="59" t="str">
        <f t="shared" ref="AI326:AI330" si="1705">IF(OR(AE326=16,AE326=76,AE326=96),"seize million","")</f>
        <v/>
      </c>
      <c r="AJ326" s="59" t="str">
        <f t="shared" ref="AJ326:AJ330" si="1706">CONCATENATE(" ",AF326,AG326,AH326,AI326,IF(VALUE(CONCATENATE(J326,K326,L326))=0,"",IF(VALUE(L326)=0,"million","")),IF(AND(VALUE(CONCATENATE(J326,K326,L326))&gt;1,VALUE(CONCATENATE(M326,N326,O326,P326,Q326,R326))=0),"s",""))</f>
        <v xml:space="preserve"> </v>
      </c>
      <c r="AK326" s="75"/>
      <c r="AL326" s="59" t="str">
        <f t="shared" ref="AL326:AL330" si="1707">IF(OR(VALUE(M326)=0,VALUE(M326)&gt;5),"",CONCATENATE(IF(VALUE(M326)=1,"",IF(VALUE(M326)=2,"deux ",IF(VALUE(M326)=3,"trois ",IF(VALUE(M326)=4,"quatre ",IF(VALUE(M326)=5,"cinq "))))),"cent"))</f>
        <v/>
      </c>
      <c r="AM326" s="59" t="str">
        <f t="shared" ref="AM326:AM330" si="1708">IF(OR(M326="",VALUE(M326)&lt;6),"",CONCATENATE(IF(VALUE(M326)=6,"six ",IF(VALUE(M326)=7,"sept ",IF(VALUE(M326)=8,"huit ",IF(VALUE(M326)=9,"neuf ")))),"cent"))</f>
        <v/>
      </c>
      <c r="AN326" s="59" t="str">
        <f t="shared" ref="AN326:AN330" si="1709">CONCATENATE(" ",AL326,AM326)</f>
        <v xml:space="preserve"> </v>
      </c>
      <c r="AO326" s="75"/>
      <c r="AP326" s="59" t="str">
        <f t="shared" ref="AP326:AP330" si="1710">IF(OR(N326="",VALUE(N326)=0,VALUE(N326)&gt;5,AND(VALUE(AT326)&gt;10,VALUE(AT326)&lt;17)),"",IF(OR(VALUE(AT326)=10,AND(VALUE(AT326)&gt;16,VALUE(AT326)&lt;20)),"dix",IF(VALUE(N326)=2,"vingt",IF(VALUE(N326)=3,"trente",IF(VALUE(N326)=4,"quarante",IF(VALUE(N326)=5,"cinquante"))))))</f>
        <v/>
      </c>
      <c r="AQ326" s="59" t="str">
        <f t="shared" ref="AQ326:AQ330" si="1711">IF(OR(N326="",VALUE(N326)&lt;6),"",IF(AND(VALUE(N326)=7,OR(VALUE(O326)=0,AT326&gt;76)),"soixante dix",IF(OR(VALUE(N326)=6,VALUE(N326)=7),"soixante",IF(AND(VALUE(N326)=9,OR(VALUE(O326)=0,VALUE(AT326)&gt;96)),"quatre vingt dix",IF(OR(VALUE(N326)=8,VALUE(N326)=9),"quatre vingt")))))</f>
        <v/>
      </c>
      <c r="AR326" s="59" t="str">
        <f t="shared" ref="AR326:AR330" si="1712">CONCATENATE(" ",AP326,AQ326,IF(OR(VALUE(O326)&lt;&gt;1,VALUE(N326)=0,VALUE(N326)=1,VALUE(N326)=8,VALUE(N326)=9),""," et"))</f>
        <v xml:space="preserve"> </v>
      </c>
      <c r="AS326" s="75"/>
      <c r="AT326" s="59">
        <f t="shared" ref="AT326:AT330" si="1713">VALUE(CONCATENATE(N326,O326))</f>
        <v>0</v>
      </c>
      <c r="AU326" s="59" t="str">
        <f t="shared" ref="AU326:AU330" si="1714">IF(OR(VALUE(O326)=0,AT326="",VALUE(O326)&gt;5,AND(VALUE(AT326)&gt;5,VALUE(AT326)&lt;16),AND(VALUE(AT326)&gt;65,VALUE(AT326)&lt;76),AND(VALUE(AT326)&gt;85,VALUE(AT326)&lt;96)),"",CONCATENATE(IF(VALUE(O326)=1,"un",IF(VALUE(O326)=2,"deux",IF(VALUE(O326)=3,"trois",IF(VALUE(O326)=4,"quatre",IF(VALUE(O326)=5,"cinq")))))," mille"))</f>
        <v/>
      </c>
      <c r="AV326" s="59" t="str">
        <f t="shared" ref="AV326:AV330" si="1715">IF(OR(AT326="",VALUE(O326)&lt;6,AND(VALUE(AT326)&gt;10,VALUE(AT326)&lt;17),AT326=76,AT326=96),"",CONCATENATE(IF(VALUE(O326)=6,"six",IF(VALUE(O326)=7,"sept",IF(VALUE(O326)=8,"huit",IF(VALUE(O326)=9,"neuf",IF(VALUE(AT326)=10,"dix")))))," mille"))</f>
        <v/>
      </c>
      <c r="AW326" s="59" t="str">
        <f t="shared" ref="AW326:AW330" si="1716">IF(OR(AT326="",VALUE(AT326)&lt;11,AND(VALUE(AT326)&gt;15,VALUE(AT326)&lt;71),AND(VALUE(AT326)&gt;75,VALUE(AT326)&lt;91),VALUE(AT326)&gt;95),"",CONCATENATE(IF(OR(VALUE(AT326)=91,VALUE(AT326)=71,VALUE(AT326)=11),"onze",IF(OR(VALUE(AT326)=92,VALUE(AT326)=72,VALUE(AT326)=12),"douze",IF(OR(VALUE(AT326)=93,VALUE(AT326)=73,VALUE(AT326)=13),"treize",IF(OR(AT326=94,AT326=74,AT326=14),"quatorze",IF(OR(AT326=95,AT326=75,AT326=15),"quinze")))))," mille"))</f>
        <v/>
      </c>
      <c r="AX326" s="59" t="str">
        <f t="shared" ref="AX326:AX330" si="1717">IF(OR(AT326=16,AT326=76,AT326=96),"seize mille","")</f>
        <v/>
      </c>
      <c r="AY326" s="59" t="str">
        <f t="shared" ref="AY326:AY330" si="1718">IF(AND(AU326="un mille",H326&lt;10000)," mille",CONCATENATE(" ",AU326,AV326,AW326,AX326,IF(VALUE(CONCATENATE(M326,N326,O326))=0,"",IF(VALUE(O326)=0," mille","")),IF(AND(VALUE(CONCATENATE(M326,N326,O326))&gt;1,VALUE(CONCATENATE(P326,Q326,R326))=0),"s","")))</f>
        <v xml:space="preserve"> </v>
      </c>
      <c r="AZ326" s="75"/>
      <c r="BA326" s="59" t="str">
        <f t="shared" ref="BA326:BA330" si="1719">IF(OR(VALUE(P326)=0,VALUE(P326)&gt;5),"",CONCATENATE(IF(VALUE(P326)=1,"",IF(VALUE(P326)=2,"deux ",IF(VALUE(P326)=3,"trois ",IF(VALUE(P326)=4,"quatre ",IF(VALUE(P326)=5,"cinq "))))),"cent"))</f>
        <v/>
      </c>
      <c r="BB326" s="59" t="str">
        <f t="shared" ref="BB326:BB330" si="1720">IF(OR(P326="",VALUE(P326)&lt;6),"",CONCATENATE(IF(VALUE(P326)=6,"six ",IF(VALUE(P326)=7,"sept ",IF(VALUE(P326)=8,"huit ",IF(VALUE(P326)=9,"neuf ")))),"cent"))</f>
        <v/>
      </c>
      <c r="BC326" s="59" t="str">
        <f t="shared" ref="BC326:BC330" si="1721">CONCATENATE(" ",BA326,BB326)</f>
        <v xml:space="preserve"> </v>
      </c>
      <c r="BD326" s="75"/>
      <c r="BE326" s="59" t="str">
        <f t="shared" ref="BE326:BE330" si="1722">IF(OR(Q326="",VALUE(Q326)=0,VALUE(Q326)&gt;5,AND(VALUE(BI326)&gt;10,VALUE(BI326)&lt;17)),"",IF(OR(VALUE(BI326)=10,AND(VALUE(BI326)&gt;16,VALUE(BI326)&lt;20)),"dix",IF(VALUE(Q326)=2,"vingt",IF(VALUE(Q326)=3,"trente",IF(VALUE(Q326)=4,"quarante",IF(VALUE(Q326)=5,"cinquante"))))))</f>
        <v/>
      </c>
      <c r="BF326" s="59" t="str">
        <f t="shared" ref="BF326:BF330" si="1723">IF(OR(Q326="",VALUE(Q326)&lt;6),"",IF(AND(VALUE(Q326)=7,OR(VALUE(R326)=0,BI326&gt;76)),"soixante dix",IF(OR(VALUE(Q326)=6,VALUE(Q326)=7),"soixante",IF(AND(VALUE(Q326)=9,OR(VALUE(R326)=0,VALUE(BI326)&gt;96)),"quatre vingt dix",IF(OR(VALUE(Q326)=8,VALUE(Q326)=9),"quatre vingt")))))</f>
        <v/>
      </c>
      <c r="BG326" s="59" t="str">
        <f t="shared" ref="BG326:BG330" si="1724">CONCATENATE(" ",BE326,BF326,IF(OR(VALUE(R326)&lt;&gt;1,VALUE(Q326)=0,VALUE(Q326)=1,VALUE(Q326)=8,VALUE(Q326)=9),""," et"))</f>
        <v xml:space="preserve"> </v>
      </c>
      <c r="BH326" s="75"/>
      <c r="BI326" s="59">
        <f t="shared" ref="BI326:BI330" si="1725">VALUE(CONCATENATE(Q326,R326))</f>
        <v>0</v>
      </c>
      <c r="BJ326" s="59" t="str">
        <f t="shared" ref="BJ326:BJ328" si="1726">IF(OR(VALUE(R326)=0,BI326="",VALUE(R326)&gt;5,AND(VALUE(BI326)&gt;5,VALUE(BI326)&lt;16),AND(VALUE(BI326)&gt;65,VALUE(BI326)&lt;76),AND(VALUE(BI326)&gt;85,VALUE(BI326)&lt;96)),"",CONCATENATE(IF(VALUE(R326)=1,"un",IF(VALUE(R326)=2,"deux",IF(VALUE(R326)=3,"trois",IF(VALUE(R326)=4,"quatre",IF(VALUE(R326)=5,"cinq")))))," euro"))</f>
        <v/>
      </c>
      <c r="BK326" s="59" t="str">
        <f t="shared" ref="BK326:BK328" si="1727">IF(OR(BI326="",VALUE(R326)&lt;6,AND(VALUE(BI326)&gt;10,VALUE(BI326)&lt;17),BI326=76,BI326=96),"",CONCATENATE(IF(VALUE(R326)=6,"six",IF(VALUE(R326)=7,"sept",IF(VALUE(R326)=8,"huit",IF(VALUE(R326)=9,"neuf",IF(VALUE(BI326)=10,"dix")))))," euro"))</f>
        <v/>
      </c>
      <c r="BL326" s="59" t="str">
        <f t="shared" ref="BL326:BL328" si="1728">IF(OR(BI326="",VALUE(BI326)&lt;11,AND(VALUE(BI326)&gt;15,VALUE(BI326)&lt;71),AND(VALUE(BI326)&gt;75,VALUE(BI326)&lt;91),VALUE(BI326)&gt;95),"",CONCATENATE(IF(OR(VALUE(BI326)=91,VALUE(BI326)=71,VALUE(BI326)=11),"onze",IF(OR(VALUE(BI326)=92,VALUE(BI326)=72,VALUE(BI326)=12),"douze",IF(OR(VALUE(BI326)=93,VALUE(BI326)=73,VALUE(BI326)=13),"treize",IF(OR(BI326=94,BI326=74,BI326=14),"quatorze",IF(OR(BI326=95,BI326=75,BI326=15),"quinze")))))," euro"))</f>
        <v/>
      </c>
      <c r="BM326" s="59" t="str">
        <f t="shared" ref="BM326:BM328" si="1729">IF(OR(BI326=16,BI326=76,BI326=96),"seize euro","")</f>
        <v/>
      </c>
      <c r="BN326" s="59" t="str">
        <f t="shared" ref="BN326:BN328" si="1730">IF(VALUE(CONCATENATE(J326,K326,L326,M326,N326,O326,P326,Q326,R326))=0,"zero euro",CONCATENATE(" ",BJ326,BK326,BL326,BM326,IF(VALUE(CONCATENATE(M326,N326,O326,P326,Q326,R326))=0," d'",""),IF(OR(VALUE(R326)=0,VALUE(CONCATENATE(P326,Q326,R326))=0)," euro",""),IF(VALUE(CONCATENATE(J326,K326,L326,M326,N326,O326,P326,Q326,R326))&gt;1,"s","")))</f>
        <v>zero euro</v>
      </c>
      <c r="BO326" s="75"/>
      <c r="BP326" s="59" t="str">
        <f t="shared" ref="BP326:BP330" si="1731">IF(VALUE(CONCATENATE(T326,U326))=0,""," virgule")</f>
        <v/>
      </c>
      <c r="BQ326" s="75"/>
      <c r="BR326" s="59" t="str">
        <f t="shared" ref="BR326:BR330" si="1732">IF(OR(T326="",VALUE(T326)=0,VALUE(T326)&gt;5,AND(VALUE(BV326)&gt;10,VALUE(BV326)&lt;17)),"",IF(OR(VALUE(BV326)=10,AND(VALUE(BV326)&gt;16,VALUE(BV326)&lt;20)),"dix",IF(VALUE(T326)=2,"vingt",IF(VALUE(T326)=3,"trente",IF(VALUE(T326)=4,"quarante",IF(VALUE(T326)=5,"cinquante"))))))</f>
        <v/>
      </c>
      <c r="BS326" s="59" t="str">
        <f t="shared" ref="BS326:BS330" si="1733">IF(OR(T326="",VALUE(T326)&lt;6),"",IF(AND(VALUE(T326)=7,OR(VALUE(U326)=0,BV326&gt;76)),"soixante dix",IF(OR(VALUE(T326)=6,VALUE(T326)=7),"soixante",IF(AND(VALUE(T326)=9,OR(VALUE(U326)=0,VALUE(BV326)&gt;96)),"quatre vingt dix",IF(OR(VALUE(T326)=8,VALUE(T326)=9),"quatre vingt")))))</f>
        <v/>
      </c>
      <c r="BT326" s="59" t="str">
        <f t="shared" ref="BT326:BT330" si="1734">CONCATENATE(" ",BR326,BS326,IF(OR(VALUE(U326)&lt;&gt;1,VALUE(T326)=0,VALUE(T326)=1,VALUE(T326)=8,VALUE(T326)=9),""," et"))</f>
        <v xml:space="preserve"> </v>
      </c>
      <c r="BU326" s="75"/>
      <c r="BV326" s="59">
        <f t="shared" ref="BV326:BV330" si="1735">VALUE(CONCATENATE(T326,U326))</f>
        <v>0</v>
      </c>
      <c r="BW326" s="59" t="str">
        <f>IF(OR(VALUE(U326)=0,BV326="",VALUE(U326)&gt;5,AND(VALUE(BV326)&gt;5,VALUE(BV326)&lt;16),AND(VALUE(BV326)&gt;65,VALUE(BV326)&lt;76),AND(VALUE(BV326)&gt;85,VALUE(BV326)&lt;96)),"",CONCATENATE(IF(VALUE(U326)=1,"un",IF(VALUE(U326)=2,"deux",IF(VALUE(U326)=3,"trois",IF(VALUE(U326)=4,"quatre",IF(VALUE(U326)=5,"cinq")))))," centime"))</f>
        <v/>
      </c>
      <c r="BX326" s="59" t="str">
        <f>IF(OR(BV326="",VALUE(U326)&lt;6,AND(VALUE(BV326)&gt;10,VALUE(BV326)&lt;17),BV326=76,BV326=96),"",CONCATENATE(IF(VALUE(U326)=6,"six",IF(VALUE(U326)=7,"sept",IF(VALUE(U326)=8,"huit",IF(VALUE(U326)=9,"neuf",IF(VALUE(BV326)=10,"dix")))))," centime"))</f>
        <v/>
      </c>
      <c r="BY326" s="59" t="str">
        <f>IF(OR(BV326="",VALUE(BV326)&lt;11,AND(VALUE(BV326)&gt;15,VALUE(BV326)&lt;71),AND(VALUE(BV326)&gt;75,VALUE(BV326)&lt;91),VALUE(BV326)&gt;95),"",CONCATENATE(IF(OR(VALUE(BV326)=91,VALUE(BV326)=71,VALUE(BV326)=11),"onze",IF(OR(VALUE(BV326)=92,VALUE(BV326)=72,VALUE(BV326)=12),"douze",IF(OR(VALUE(BV326)=93,VALUE(BV326)=73,VALUE(BV326)=13),"treize",IF(OR(BV326=94,BV326=74,BV326=14),"quatorze",IF(OR(BV326=95,BV326=75,BV326=15),"quinze")))))," centime"))</f>
        <v/>
      </c>
      <c r="BZ326" s="59" t="str">
        <f>IF(OR(BV326=16,BV326=76,BV326=96),"seize centime","")</f>
        <v/>
      </c>
      <c r="CA326" s="59" t="str">
        <f>CONCATENATE(" ",BW326,BX326,BY326,BZ326,IF(AND(VALUE(RIGHT(I326,2))&lt;&gt;0,VALUE(RIGHT(I326,1))=0),"centime",""),IF(VALUE(CONCATENATE(T326,U326))&gt;1,"s",""))</f>
        <v xml:space="preserve"> </v>
      </c>
      <c r="CB326" s="75"/>
      <c r="CC326" s="19" t="str">
        <f t="shared" ref="CC326:CC330" si="1736">CONCATENATE(Y326,AC326,AJ326,AN326,AR326,AY326,BC326,BG326,BN326,BP326,BT326,CA326)</f>
        <v xml:space="preserve">       zero euro  </v>
      </c>
      <c r="CD326" s="47" t="e">
        <f>#REF!*H326</f>
        <v>#REF!</v>
      </c>
    </row>
    <row r="327" spans="1:82" s="10" customFormat="1" ht="11.25" x14ac:dyDescent="0.2">
      <c r="A327" s="23" t="s">
        <v>337</v>
      </c>
      <c r="B327" s="80">
        <v>3</v>
      </c>
      <c r="C327" s="80">
        <v>1</v>
      </c>
      <c r="D327" s="80">
        <f>$D$332</f>
        <v>1</v>
      </c>
      <c r="E327" s="49">
        <f>IF(G327="","",MAX(E$9:E326)+1)</f>
        <v>243</v>
      </c>
      <c r="F327" s="76" t="s">
        <v>405</v>
      </c>
      <c r="G327" s="75" t="s">
        <v>28</v>
      </c>
      <c r="H327" s="43">
        <v>0</v>
      </c>
      <c r="I327" s="79" t="str">
        <f t="shared" si="1683"/>
        <v xml:space="preserve"> 0,00</v>
      </c>
      <c r="J327" s="79" t="str">
        <f t="shared" si="1684"/>
        <v>0</v>
      </c>
      <c r="K327" s="79" t="str">
        <f t="shared" si="1685"/>
        <v>0</v>
      </c>
      <c r="L327" s="79" t="str">
        <f t="shared" si="1686"/>
        <v>0</v>
      </c>
      <c r="M327" s="79" t="str">
        <f t="shared" si="1687"/>
        <v>0</v>
      </c>
      <c r="N327" s="79" t="str">
        <f t="shared" si="1688"/>
        <v>0</v>
      </c>
      <c r="O327" s="79" t="str">
        <f t="shared" si="1689"/>
        <v>0</v>
      </c>
      <c r="P327" s="79" t="str">
        <f t="shared" si="1690"/>
        <v>0</v>
      </c>
      <c r="Q327" s="79" t="str">
        <f t="shared" si="1691"/>
        <v>0</v>
      </c>
      <c r="R327" s="79" t="str">
        <f t="shared" si="1692"/>
        <v>0</v>
      </c>
      <c r="S327" s="79" t="s">
        <v>12</v>
      </c>
      <c r="T327" s="79" t="str">
        <f t="shared" si="1693"/>
        <v>0</v>
      </c>
      <c r="U327" s="79" t="str">
        <f t="shared" si="1694"/>
        <v>0</v>
      </c>
      <c r="V327" s="75"/>
      <c r="W327" s="59" t="str">
        <f t="shared" si="1695"/>
        <v/>
      </c>
      <c r="X327" s="59" t="str">
        <f t="shared" si="1696"/>
        <v/>
      </c>
      <c r="Y327" s="59" t="str">
        <f t="shared" si="1697"/>
        <v/>
      </c>
      <c r="Z327" s="75"/>
      <c r="AA327" s="59" t="str">
        <f t="shared" si="1698"/>
        <v/>
      </c>
      <c r="AB327" s="59" t="str">
        <f t="shared" si="1699"/>
        <v/>
      </c>
      <c r="AC327" s="59" t="str">
        <f t="shared" si="1700"/>
        <v xml:space="preserve"> </v>
      </c>
      <c r="AD327" s="75"/>
      <c r="AE327" s="59">
        <f t="shared" si="1701"/>
        <v>0</v>
      </c>
      <c r="AF327" s="59" t="str">
        <f t="shared" si="1702"/>
        <v/>
      </c>
      <c r="AG327" s="59" t="str">
        <f t="shared" si="1703"/>
        <v/>
      </c>
      <c r="AH327" s="59" t="str">
        <f t="shared" si="1704"/>
        <v/>
      </c>
      <c r="AI327" s="59" t="str">
        <f t="shared" si="1705"/>
        <v/>
      </c>
      <c r="AJ327" s="59" t="str">
        <f t="shared" si="1706"/>
        <v xml:space="preserve"> </v>
      </c>
      <c r="AK327" s="75"/>
      <c r="AL327" s="59" t="str">
        <f t="shared" si="1707"/>
        <v/>
      </c>
      <c r="AM327" s="59" t="str">
        <f t="shared" si="1708"/>
        <v/>
      </c>
      <c r="AN327" s="59" t="str">
        <f t="shared" si="1709"/>
        <v xml:space="preserve"> </v>
      </c>
      <c r="AO327" s="75"/>
      <c r="AP327" s="59" t="str">
        <f t="shared" si="1710"/>
        <v/>
      </c>
      <c r="AQ327" s="59" t="str">
        <f t="shared" si="1711"/>
        <v/>
      </c>
      <c r="AR327" s="59" t="str">
        <f t="shared" si="1712"/>
        <v xml:space="preserve"> </v>
      </c>
      <c r="AS327" s="75"/>
      <c r="AT327" s="59">
        <f t="shared" si="1713"/>
        <v>0</v>
      </c>
      <c r="AU327" s="59" t="str">
        <f t="shared" si="1714"/>
        <v/>
      </c>
      <c r="AV327" s="59" t="str">
        <f t="shared" si="1715"/>
        <v/>
      </c>
      <c r="AW327" s="59" t="str">
        <f t="shared" si="1716"/>
        <v/>
      </c>
      <c r="AX327" s="59" t="str">
        <f t="shared" si="1717"/>
        <v/>
      </c>
      <c r="AY327" s="59" t="str">
        <f t="shared" si="1718"/>
        <v xml:space="preserve"> </v>
      </c>
      <c r="AZ327" s="75"/>
      <c r="BA327" s="59" t="str">
        <f t="shared" si="1719"/>
        <v/>
      </c>
      <c r="BB327" s="59" t="str">
        <f t="shared" si="1720"/>
        <v/>
      </c>
      <c r="BC327" s="59" t="str">
        <f t="shared" si="1721"/>
        <v xml:space="preserve"> </v>
      </c>
      <c r="BD327" s="75"/>
      <c r="BE327" s="59" t="str">
        <f t="shared" si="1722"/>
        <v/>
      </c>
      <c r="BF327" s="59" t="str">
        <f t="shared" si="1723"/>
        <v/>
      </c>
      <c r="BG327" s="59" t="str">
        <f t="shared" si="1724"/>
        <v xml:space="preserve"> </v>
      </c>
      <c r="BH327" s="75"/>
      <c r="BI327" s="59">
        <f t="shared" si="1725"/>
        <v>0</v>
      </c>
      <c r="BJ327" s="59" t="str">
        <f t="shared" si="1726"/>
        <v/>
      </c>
      <c r="BK327" s="59" t="str">
        <f t="shared" si="1727"/>
        <v/>
      </c>
      <c r="BL327" s="59" t="str">
        <f t="shared" si="1728"/>
        <v/>
      </c>
      <c r="BM327" s="59" t="str">
        <f t="shared" si="1729"/>
        <v/>
      </c>
      <c r="BN327" s="59" t="str">
        <f t="shared" si="1730"/>
        <v>zero euro</v>
      </c>
      <c r="BO327" s="75"/>
      <c r="BP327" s="59" t="str">
        <f t="shared" si="1731"/>
        <v/>
      </c>
      <c r="BQ327" s="75"/>
      <c r="BR327" s="59" t="str">
        <f t="shared" si="1732"/>
        <v/>
      </c>
      <c r="BS327" s="59" t="str">
        <f t="shared" si="1733"/>
        <v/>
      </c>
      <c r="BT327" s="59" t="str">
        <f t="shared" si="1734"/>
        <v xml:space="preserve"> </v>
      </c>
      <c r="BU327" s="75"/>
      <c r="BV327" s="59">
        <f t="shared" si="1735"/>
        <v>0</v>
      </c>
      <c r="BW327" s="59" t="str">
        <f>IF(OR(VALUE(U327)=0,BV327="",VALUE(U327)&gt;5,AND(VALUE(BV327)&gt;5,VALUE(BV327)&lt;16),AND(VALUE(BV327)&gt;65,VALUE(BV327)&lt;76),AND(VALUE(BV327)&gt;85,VALUE(BV327)&lt;96)),"",CONCATENATE(IF(VALUE(U327)=1,"un",IF(VALUE(U327)=2,"deux",IF(VALUE(U327)=3,"trois",IF(VALUE(U327)=4,"quatre",IF(VALUE(U327)=5,"cinq")))))," centime"))</f>
        <v/>
      </c>
      <c r="BX327" s="59" t="str">
        <f>IF(OR(BV327="",VALUE(U327)&lt;6,AND(VALUE(BV327)&gt;10,VALUE(BV327)&lt;17),BV327=76,BV327=96),"",CONCATENATE(IF(VALUE(U327)=6,"six",IF(VALUE(U327)=7,"sept",IF(VALUE(U327)=8,"huit",IF(VALUE(U327)=9,"neuf",IF(VALUE(BV327)=10,"dix")))))," centime"))</f>
        <v/>
      </c>
      <c r="BY327" s="59" t="str">
        <f>IF(OR(BV327="",VALUE(BV327)&lt;11,AND(VALUE(BV327)&gt;15,VALUE(BV327)&lt;71),AND(VALUE(BV327)&gt;75,VALUE(BV327)&lt;91),VALUE(BV327)&gt;95),"",CONCATENATE(IF(OR(VALUE(BV327)=91,VALUE(BV327)=71,VALUE(BV327)=11),"onze",IF(OR(VALUE(BV327)=92,VALUE(BV327)=72,VALUE(BV327)=12),"douze",IF(OR(VALUE(BV327)=93,VALUE(BV327)=73,VALUE(BV327)=13),"treize",IF(OR(BV327=94,BV327=74,BV327=14),"quatorze",IF(OR(BV327=95,BV327=75,BV327=15),"quinze")))))," centime"))</f>
        <v/>
      </c>
      <c r="BZ327" s="59" t="str">
        <f>IF(OR(BV327=16,BV327=76,BV327=96),"seize centime","")</f>
        <v/>
      </c>
      <c r="CA327" s="59" t="str">
        <f>CONCATENATE(" ",BW327,BX327,BY327,BZ327,IF(AND(VALUE(RIGHT(I327,2))&lt;&gt;0,VALUE(RIGHT(I327,1))=0),"centime",""),IF(VALUE(CONCATENATE(T327,U327))&gt;1,"s",""))</f>
        <v xml:space="preserve"> </v>
      </c>
      <c r="CB327" s="75"/>
      <c r="CC327" s="19" t="str">
        <f t="shared" si="1736"/>
        <v xml:space="preserve">       zero euro  </v>
      </c>
      <c r="CD327" s="47" t="e">
        <f>#REF!*H327</f>
        <v>#REF!</v>
      </c>
    </row>
    <row r="328" spans="1:82" s="10" customFormat="1" ht="11.25" x14ac:dyDescent="0.2">
      <c r="A328" s="23" t="s">
        <v>337</v>
      </c>
      <c r="B328" s="80">
        <v>3</v>
      </c>
      <c r="C328" s="80">
        <v>1</v>
      </c>
      <c r="D328" s="80">
        <f>$D$332</f>
        <v>1</v>
      </c>
      <c r="E328" s="49">
        <f>IF(G328="","",MAX(E$9:E327)+1)</f>
        <v>244</v>
      </c>
      <c r="F328" s="76" t="s">
        <v>406</v>
      </c>
      <c r="G328" s="75" t="s">
        <v>28</v>
      </c>
      <c r="H328" s="43">
        <v>0</v>
      </c>
      <c r="I328" s="79" t="str">
        <f t="shared" si="1683"/>
        <v xml:space="preserve"> 0,00</v>
      </c>
      <c r="J328" s="79" t="str">
        <f t="shared" si="1684"/>
        <v>0</v>
      </c>
      <c r="K328" s="79" t="str">
        <f t="shared" si="1685"/>
        <v>0</v>
      </c>
      <c r="L328" s="79" t="str">
        <f t="shared" si="1686"/>
        <v>0</v>
      </c>
      <c r="M328" s="79" t="str">
        <f t="shared" si="1687"/>
        <v>0</v>
      </c>
      <c r="N328" s="79" t="str">
        <f t="shared" si="1688"/>
        <v>0</v>
      </c>
      <c r="O328" s="79" t="str">
        <f t="shared" si="1689"/>
        <v>0</v>
      </c>
      <c r="P328" s="79" t="str">
        <f t="shared" si="1690"/>
        <v>0</v>
      </c>
      <c r="Q328" s="79" t="str">
        <f t="shared" si="1691"/>
        <v>0</v>
      </c>
      <c r="R328" s="79" t="str">
        <f t="shared" si="1692"/>
        <v>0</v>
      </c>
      <c r="S328" s="79" t="s">
        <v>12</v>
      </c>
      <c r="T328" s="79" t="str">
        <f t="shared" si="1693"/>
        <v>0</v>
      </c>
      <c r="U328" s="79" t="str">
        <f t="shared" si="1694"/>
        <v>0</v>
      </c>
      <c r="V328" s="75"/>
      <c r="W328" s="59" t="str">
        <f t="shared" si="1695"/>
        <v/>
      </c>
      <c r="X328" s="59" t="str">
        <f t="shared" si="1696"/>
        <v/>
      </c>
      <c r="Y328" s="59" t="str">
        <f t="shared" si="1697"/>
        <v/>
      </c>
      <c r="Z328" s="75"/>
      <c r="AA328" s="59" t="str">
        <f t="shared" si="1698"/>
        <v/>
      </c>
      <c r="AB328" s="59" t="str">
        <f t="shared" si="1699"/>
        <v/>
      </c>
      <c r="AC328" s="59" t="str">
        <f t="shared" si="1700"/>
        <v xml:space="preserve"> </v>
      </c>
      <c r="AD328" s="75"/>
      <c r="AE328" s="59">
        <f t="shared" si="1701"/>
        <v>0</v>
      </c>
      <c r="AF328" s="59" t="str">
        <f t="shared" si="1702"/>
        <v/>
      </c>
      <c r="AG328" s="59" t="str">
        <f t="shared" si="1703"/>
        <v/>
      </c>
      <c r="AH328" s="59" t="str">
        <f t="shared" si="1704"/>
        <v/>
      </c>
      <c r="AI328" s="59" t="str">
        <f t="shared" si="1705"/>
        <v/>
      </c>
      <c r="AJ328" s="59" t="str">
        <f t="shared" si="1706"/>
        <v xml:space="preserve"> </v>
      </c>
      <c r="AK328" s="75"/>
      <c r="AL328" s="59" t="str">
        <f t="shared" si="1707"/>
        <v/>
      </c>
      <c r="AM328" s="59" t="str">
        <f t="shared" si="1708"/>
        <v/>
      </c>
      <c r="AN328" s="59" t="str">
        <f t="shared" si="1709"/>
        <v xml:space="preserve"> </v>
      </c>
      <c r="AO328" s="75"/>
      <c r="AP328" s="59" t="str">
        <f t="shared" si="1710"/>
        <v/>
      </c>
      <c r="AQ328" s="59" t="str">
        <f t="shared" si="1711"/>
        <v/>
      </c>
      <c r="AR328" s="59" t="str">
        <f t="shared" si="1712"/>
        <v xml:space="preserve"> </v>
      </c>
      <c r="AS328" s="75"/>
      <c r="AT328" s="59">
        <f t="shared" si="1713"/>
        <v>0</v>
      </c>
      <c r="AU328" s="59" t="str">
        <f t="shared" si="1714"/>
        <v/>
      </c>
      <c r="AV328" s="59" t="str">
        <f t="shared" si="1715"/>
        <v/>
      </c>
      <c r="AW328" s="59" t="str">
        <f t="shared" si="1716"/>
        <v/>
      </c>
      <c r="AX328" s="59" t="str">
        <f t="shared" si="1717"/>
        <v/>
      </c>
      <c r="AY328" s="59" t="str">
        <f t="shared" si="1718"/>
        <v xml:space="preserve"> </v>
      </c>
      <c r="AZ328" s="75"/>
      <c r="BA328" s="59" t="str">
        <f t="shared" si="1719"/>
        <v/>
      </c>
      <c r="BB328" s="59" t="str">
        <f t="shared" si="1720"/>
        <v/>
      </c>
      <c r="BC328" s="59" t="str">
        <f t="shared" si="1721"/>
        <v xml:space="preserve"> </v>
      </c>
      <c r="BD328" s="75"/>
      <c r="BE328" s="59" t="str">
        <f t="shared" si="1722"/>
        <v/>
      </c>
      <c r="BF328" s="59" t="str">
        <f t="shared" si="1723"/>
        <v/>
      </c>
      <c r="BG328" s="59" t="str">
        <f t="shared" si="1724"/>
        <v xml:space="preserve"> </v>
      </c>
      <c r="BH328" s="75"/>
      <c r="BI328" s="59">
        <f t="shared" si="1725"/>
        <v>0</v>
      </c>
      <c r="BJ328" s="59" t="str">
        <f t="shared" si="1726"/>
        <v/>
      </c>
      <c r="BK328" s="59" t="str">
        <f t="shared" si="1727"/>
        <v/>
      </c>
      <c r="BL328" s="59" t="str">
        <f t="shared" si="1728"/>
        <v/>
      </c>
      <c r="BM328" s="59" t="str">
        <f t="shared" si="1729"/>
        <v/>
      </c>
      <c r="BN328" s="59" t="str">
        <f t="shared" si="1730"/>
        <v>zero euro</v>
      </c>
      <c r="BO328" s="75"/>
      <c r="BP328" s="59" t="str">
        <f t="shared" si="1731"/>
        <v/>
      </c>
      <c r="BQ328" s="75"/>
      <c r="BR328" s="59" t="str">
        <f t="shared" si="1732"/>
        <v/>
      </c>
      <c r="BS328" s="59" t="str">
        <f t="shared" si="1733"/>
        <v/>
      </c>
      <c r="BT328" s="59" t="str">
        <f t="shared" si="1734"/>
        <v xml:space="preserve"> </v>
      </c>
      <c r="BU328" s="75"/>
      <c r="BV328" s="59">
        <f t="shared" si="1735"/>
        <v>0</v>
      </c>
      <c r="BW328" s="59" t="str">
        <f>IF(OR(VALUE(U328)=0,BV328="",VALUE(U328)&gt;5,AND(VALUE(BV328)&gt;5,VALUE(BV328)&lt;16),AND(VALUE(BV328)&gt;65,VALUE(BV328)&lt;76),AND(VALUE(BV328)&gt;85,VALUE(BV328)&lt;96)),"",CONCATENATE(IF(VALUE(U328)=1,"un",IF(VALUE(U328)=2,"deux",IF(VALUE(U328)=3,"trois",IF(VALUE(U328)=4,"quatre",IF(VALUE(U328)=5,"cinq")))))," centime"))</f>
        <v/>
      </c>
      <c r="BX328" s="59" t="str">
        <f>IF(OR(BV328="",VALUE(U328)&lt;6,AND(VALUE(BV328)&gt;10,VALUE(BV328)&lt;17),BV328=76,BV328=96),"",CONCATENATE(IF(VALUE(U328)=6,"six",IF(VALUE(U328)=7,"sept",IF(VALUE(U328)=8,"huit",IF(VALUE(U328)=9,"neuf",IF(VALUE(BV328)=10,"dix")))))," centime"))</f>
        <v/>
      </c>
      <c r="BY328" s="59" t="str">
        <f>IF(OR(BV328="",VALUE(BV328)&lt;11,AND(VALUE(BV328)&gt;15,VALUE(BV328)&lt;71),AND(VALUE(BV328)&gt;75,VALUE(BV328)&lt;91),VALUE(BV328)&gt;95),"",CONCATENATE(IF(OR(VALUE(BV328)=91,VALUE(BV328)=71,VALUE(BV328)=11),"onze",IF(OR(VALUE(BV328)=92,VALUE(BV328)=72,VALUE(BV328)=12),"douze",IF(OR(VALUE(BV328)=93,VALUE(BV328)=73,VALUE(BV328)=13),"treize",IF(OR(BV328=94,BV328=74,BV328=14),"quatorze",IF(OR(BV328=95,BV328=75,BV328=15),"quinze")))))," centime"))</f>
        <v/>
      </c>
      <c r="BZ328" s="59" t="str">
        <f>IF(OR(BV328=16,BV328=76,BV328=96),"seize centime","")</f>
        <v/>
      </c>
      <c r="CA328" s="59" t="str">
        <f>CONCATENATE(" ",BW328,BX328,BY328,BZ328,IF(AND(VALUE(RIGHT(I328,2))&lt;&gt;0,VALUE(RIGHT(I328,1))=0),"centime",""),IF(VALUE(CONCATENATE(T328,U328))&gt;1,"s",""))</f>
        <v xml:space="preserve"> </v>
      </c>
      <c r="CB328" s="75"/>
      <c r="CC328" s="19" t="str">
        <f t="shared" si="1736"/>
        <v xml:space="preserve">       zero euro  </v>
      </c>
      <c r="CD328" s="47" t="e">
        <f>#REF!*H328</f>
        <v>#REF!</v>
      </c>
    </row>
    <row r="329" spans="1:82" s="10" customFormat="1" ht="11.25" x14ac:dyDescent="0.2">
      <c r="A329" s="23" t="s">
        <v>337</v>
      </c>
      <c r="B329" s="80">
        <v>3</v>
      </c>
      <c r="C329" s="80">
        <v>1</v>
      </c>
      <c r="D329" s="80">
        <f>$D$332</f>
        <v>1</v>
      </c>
      <c r="E329" s="49">
        <f>IF(G329="","",MAX(E$9:E328)+1)</f>
        <v>245</v>
      </c>
      <c r="F329" s="76" t="s">
        <v>343</v>
      </c>
      <c r="G329" s="75" t="s">
        <v>342</v>
      </c>
      <c r="H329" s="43">
        <v>0</v>
      </c>
      <c r="I329" s="79" t="str">
        <f t="shared" si="1683"/>
        <v xml:space="preserve"> 0,00</v>
      </c>
      <c r="J329" s="79" t="str">
        <f t="shared" si="1684"/>
        <v>0</v>
      </c>
      <c r="K329" s="79" t="str">
        <f t="shared" si="1685"/>
        <v>0</v>
      </c>
      <c r="L329" s="79" t="str">
        <f t="shared" si="1686"/>
        <v>0</v>
      </c>
      <c r="M329" s="79" t="str">
        <f t="shared" si="1687"/>
        <v>0</v>
      </c>
      <c r="N329" s="79" t="str">
        <f t="shared" si="1688"/>
        <v>0</v>
      </c>
      <c r="O329" s="79" t="str">
        <f t="shared" si="1689"/>
        <v>0</v>
      </c>
      <c r="P329" s="79" t="str">
        <f t="shared" si="1690"/>
        <v>0</v>
      </c>
      <c r="Q329" s="79" t="str">
        <f t="shared" si="1691"/>
        <v>0</v>
      </c>
      <c r="R329" s="79" t="str">
        <f t="shared" si="1692"/>
        <v>0</v>
      </c>
      <c r="S329" s="79" t="s">
        <v>12</v>
      </c>
      <c r="T329" s="79" t="str">
        <f t="shared" si="1693"/>
        <v>0</v>
      </c>
      <c r="U329" s="79" t="str">
        <f t="shared" si="1694"/>
        <v>0</v>
      </c>
      <c r="V329" s="75"/>
      <c r="W329" s="59" t="str">
        <f t="shared" si="1695"/>
        <v/>
      </c>
      <c r="X329" s="59" t="str">
        <f t="shared" si="1696"/>
        <v/>
      </c>
      <c r="Y329" s="59" t="str">
        <f t="shared" si="1697"/>
        <v/>
      </c>
      <c r="Z329" s="75"/>
      <c r="AA329" s="59" t="str">
        <f t="shared" si="1698"/>
        <v/>
      </c>
      <c r="AB329" s="59" t="str">
        <f t="shared" si="1699"/>
        <v/>
      </c>
      <c r="AC329" s="59" t="str">
        <f t="shared" si="1700"/>
        <v xml:space="preserve"> </v>
      </c>
      <c r="AD329" s="75"/>
      <c r="AE329" s="59">
        <f t="shared" si="1701"/>
        <v>0</v>
      </c>
      <c r="AF329" s="59" t="str">
        <f t="shared" si="1702"/>
        <v/>
      </c>
      <c r="AG329" s="59" t="str">
        <f t="shared" si="1703"/>
        <v/>
      </c>
      <c r="AH329" s="59" t="str">
        <f t="shared" si="1704"/>
        <v/>
      </c>
      <c r="AI329" s="59" t="str">
        <f t="shared" si="1705"/>
        <v/>
      </c>
      <c r="AJ329" s="59" t="str">
        <f t="shared" si="1706"/>
        <v xml:space="preserve"> </v>
      </c>
      <c r="AK329" s="75"/>
      <c r="AL329" s="59" t="str">
        <f t="shared" si="1707"/>
        <v/>
      </c>
      <c r="AM329" s="59" t="str">
        <f t="shared" si="1708"/>
        <v/>
      </c>
      <c r="AN329" s="59" t="str">
        <f t="shared" si="1709"/>
        <v xml:space="preserve"> </v>
      </c>
      <c r="AO329" s="75"/>
      <c r="AP329" s="59" t="str">
        <f t="shared" si="1710"/>
        <v/>
      </c>
      <c r="AQ329" s="59" t="str">
        <f t="shared" si="1711"/>
        <v/>
      </c>
      <c r="AR329" s="59" t="str">
        <f t="shared" si="1712"/>
        <v xml:space="preserve"> </v>
      </c>
      <c r="AS329" s="75"/>
      <c r="AT329" s="59">
        <f t="shared" si="1713"/>
        <v>0</v>
      </c>
      <c r="AU329" s="59" t="str">
        <f t="shared" si="1714"/>
        <v/>
      </c>
      <c r="AV329" s="59" t="str">
        <f t="shared" si="1715"/>
        <v/>
      </c>
      <c r="AW329" s="59" t="str">
        <f t="shared" si="1716"/>
        <v/>
      </c>
      <c r="AX329" s="59" t="str">
        <f t="shared" si="1717"/>
        <v/>
      </c>
      <c r="AY329" s="59" t="str">
        <f t="shared" si="1718"/>
        <v xml:space="preserve"> </v>
      </c>
      <c r="AZ329" s="75"/>
      <c r="BA329" s="59" t="str">
        <f t="shared" si="1719"/>
        <v/>
      </c>
      <c r="BB329" s="59" t="str">
        <f t="shared" si="1720"/>
        <v/>
      </c>
      <c r="BC329" s="59" t="str">
        <f t="shared" si="1721"/>
        <v xml:space="preserve"> </v>
      </c>
      <c r="BD329" s="75"/>
      <c r="BE329" s="59" t="str">
        <f t="shared" si="1722"/>
        <v/>
      </c>
      <c r="BF329" s="59" t="str">
        <f t="shared" si="1723"/>
        <v/>
      </c>
      <c r="BG329" s="59" t="str">
        <f t="shared" si="1724"/>
        <v xml:space="preserve"> </v>
      </c>
      <c r="BH329" s="75"/>
      <c r="BI329" s="59">
        <f t="shared" si="1725"/>
        <v>0</v>
      </c>
      <c r="BJ329" s="59" t="str">
        <f>IF(OR(VALUE(R329)=0,BI329="",VALUE(R329)&gt;5,AND(VALUE(BI329)&gt;5,VALUE(BI329)&lt;16),AND(VALUE(BI329)&gt;65,VALUE(BI329)&lt;76),AND(VALUE(BI329)&gt;85,VALUE(BI329)&lt;96)),"",CONCATENATE(IF(VALUE(R329)=1,"un",IF(VALUE(R329)=2,"deux",IF(VALUE(R329)=3,"trois",IF(VALUE(R329)=4,"quatre",IF(VALUE(R329)=5,"cinq")))))," pourcent"))</f>
        <v/>
      </c>
      <c r="BK329" s="59" t="str">
        <f>IF(OR(BI329="",VALUE(R329)&lt;6,AND(VALUE(BI329)&gt;10,VALUE(BI329)&lt;17),BI329=76,BI329=96),"",CONCATENATE(IF(VALUE(R329)=6,"six",IF(VALUE(R329)=7,"sept",IF(VALUE(R329)=8,"huit",IF(VALUE(R329)=9,"neuf",IF(VALUE(BI329)=10,"dix")))))," pourcent"))</f>
        <v/>
      </c>
      <c r="BL329" s="59" t="str">
        <f>IF(OR(BI329="",VALUE(BI329)&lt;11,AND(VALUE(BI329)&gt;15,VALUE(BI329)&lt;71),AND(VALUE(BI329)&gt;75,VALUE(BI329)&lt;91),VALUE(BI329)&gt;95),"",CONCATENATE(IF(OR(VALUE(BI329)=91,VALUE(BI329)=71,VALUE(BI329)=11),"onze",IF(OR(VALUE(BI329)=92,VALUE(BI329)=72,VALUE(BI329)=12),"douze",IF(OR(VALUE(BI329)=93,VALUE(BI329)=73,VALUE(BI329)=13),"treize",IF(OR(BI329=94,BI329=74,BI329=14),"quatorze",IF(OR(BI329=95,BI329=75,BI329=15),"quinze")))))," pourcent"))</f>
        <v/>
      </c>
      <c r="BM329" s="59" t="str">
        <f>IF(OR(BI329=16,BI329=76,BI329=96),"seize pourcent","")</f>
        <v/>
      </c>
      <c r="BN329" s="59" t="str">
        <f>IF(VALUE(CONCATENATE(J329,K329,L329,M329,N329,O329,P329,Q329,R329))=0,"zero pourcent",CONCATENATE(" ",BJ329,BK329,BL329,BM329,IF(VALUE(CONCATENATE(M329,N329,O329,P329,Q329,R329))=0," d'",""),IF(OR(VALUE(R329)=0,VALUE(CONCATENATE(P329,Q329,R329))=0)," pourcent",""),IF(VALUE(CONCATENATE(J329,K329,L329,M329,N329,O329,P329,Q329,R329))&gt;1,"s","")))</f>
        <v>zero pourcent</v>
      </c>
      <c r="BO329" s="75"/>
      <c r="BP329" s="59" t="str">
        <f t="shared" si="1731"/>
        <v/>
      </c>
      <c r="BQ329" s="75"/>
      <c r="BR329" s="59" t="str">
        <f t="shared" si="1732"/>
        <v/>
      </c>
      <c r="BS329" s="59" t="str">
        <f t="shared" si="1733"/>
        <v/>
      </c>
      <c r="BT329" s="59" t="str">
        <f t="shared" si="1734"/>
        <v xml:space="preserve"> </v>
      </c>
      <c r="BU329" s="75"/>
      <c r="BV329" s="59">
        <f t="shared" si="1735"/>
        <v>0</v>
      </c>
      <c r="BW329" s="59" t="str">
        <f>IF(OR(VALUE(U329)=0,BV329="",VALUE(U329)&gt;5,AND(VALUE(BV329)&gt;5,VALUE(BV329)&lt;16),AND(VALUE(BV329)&gt;65,VALUE(BV329)&lt;76),AND(VALUE(BV329)&gt;85,VALUE(BV329)&lt;96)),"",CONCATENATE(IF(VALUE(U329)=1,"un",IF(VALUE(U329)=2,"deux",IF(VALUE(U329)=3,"trois",IF(VALUE(U329)=4,"quatre",IF(VALUE(U329)=5,"cinq")))))," "))</f>
        <v/>
      </c>
      <c r="BX329" s="59" t="str">
        <f>IF(OR(BV329="",VALUE(U329)&lt;6,AND(VALUE(BV329)&gt;10,VALUE(BV329)&lt;17),BV329=76,BV329=96),"",CONCATENATE(IF(VALUE(U329)=6,"six",IF(VALUE(U329)=7,"sept",IF(VALUE(U329)=8,"huit",IF(VALUE(U329)=9,"neuf",IF(VALUE(BV329)=10,"dix")))))," "))</f>
        <v/>
      </c>
      <c r="BY329" s="59" t="str">
        <f>IF(OR(BV329="",VALUE(BV329)&lt;11,AND(VALUE(BV329)&gt;15,VALUE(BV329)&lt;71),AND(VALUE(BV329)&gt;75,VALUE(BV329)&lt;91),VALUE(BV329)&gt;95),"",CONCATENATE(IF(OR(VALUE(BV329)=91,VALUE(BV329)=71,VALUE(BV329)=11),"onze",IF(OR(VALUE(BV329)=92,VALUE(BV329)=72,VALUE(BV329)=12),"douze",IF(OR(VALUE(BV329)=93,VALUE(BV329)=73,VALUE(BV329)=13),"treize",IF(OR(BV329=94,BV329=74,BV329=14),"quatorze",IF(OR(BV329=95,BV329=75,BV329=15),"quinze")))))," "))</f>
        <v/>
      </c>
      <c r="BZ329" s="59" t="str">
        <f>IF(OR(BV329=16,BV329=76,BV329=96),"seize ","")</f>
        <v/>
      </c>
      <c r="CA329" s="59" t="str">
        <f>CONCATENATE(" ",BW329,BX329,BY329,BZ329,IF(AND(VALUE(RIGHT(I329,2))&lt;&gt;0,VALUE(RIGHT(I329,1))=0),"",""),IF(VALUE(CONCATENATE(T329,U329))&gt;1,"",""))</f>
        <v xml:space="preserve"> </v>
      </c>
      <c r="CB329" s="75"/>
      <c r="CC329" s="19" t="str">
        <f t="shared" si="1736"/>
        <v xml:space="preserve">       zero pourcent  </v>
      </c>
      <c r="CD329" s="47" t="e">
        <f>#REF!*H329</f>
        <v>#REF!</v>
      </c>
    </row>
    <row r="330" spans="1:82" s="10" customFormat="1" ht="11.25" x14ac:dyDescent="0.2">
      <c r="A330" s="23" t="s">
        <v>337</v>
      </c>
      <c r="B330" s="80">
        <v>3</v>
      </c>
      <c r="C330" s="80">
        <v>1</v>
      </c>
      <c r="D330" s="80">
        <f>$D$332</f>
        <v>1</v>
      </c>
      <c r="E330" s="49">
        <f>IF(G330="","",MAX(E$9:E329)+1)</f>
        <v>246</v>
      </c>
      <c r="F330" s="76" t="s">
        <v>344</v>
      </c>
      <c r="G330" s="75" t="s">
        <v>342</v>
      </c>
      <c r="H330" s="43">
        <v>0</v>
      </c>
      <c r="I330" s="79" t="str">
        <f t="shared" si="1683"/>
        <v xml:space="preserve"> 0,00</v>
      </c>
      <c r="J330" s="79" t="str">
        <f t="shared" si="1684"/>
        <v>0</v>
      </c>
      <c r="K330" s="79" t="str">
        <f t="shared" si="1685"/>
        <v>0</v>
      </c>
      <c r="L330" s="79" t="str">
        <f t="shared" si="1686"/>
        <v>0</v>
      </c>
      <c r="M330" s="79" t="str">
        <f t="shared" si="1687"/>
        <v>0</v>
      </c>
      <c r="N330" s="79" t="str">
        <f t="shared" si="1688"/>
        <v>0</v>
      </c>
      <c r="O330" s="79" t="str">
        <f t="shared" si="1689"/>
        <v>0</v>
      </c>
      <c r="P330" s="79" t="str">
        <f t="shared" si="1690"/>
        <v>0</v>
      </c>
      <c r="Q330" s="79" t="str">
        <f t="shared" si="1691"/>
        <v>0</v>
      </c>
      <c r="R330" s="79" t="str">
        <f t="shared" si="1692"/>
        <v>0</v>
      </c>
      <c r="S330" s="79" t="s">
        <v>12</v>
      </c>
      <c r="T330" s="79" t="str">
        <f t="shared" si="1693"/>
        <v>0</v>
      </c>
      <c r="U330" s="79" t="str">
        <f t="shared" si="1694"/>
        <v>0</v>
      </c>
      <c r="V330" s="75"/>
      <c r="W330" s="59" t="str">
        <f t="shared" si="1695"/>
        <v/>
      </c>
      <c r="X330" s="59" t="str">
        <f t="shared" si="1696"/>
        <v/>
      </c>
      <c r="Y330" s="59" t="str">
        <f t="shared" si="1697"/>
        <v/>
      </c>
      <c r="Z330" s="75"/>
      <c r="AA330" s="59" t="str">
        <f t="shared" si="1698"/>
        <v/>
      </c>
      <c r="AB330" s="59" t="str">
        <f t="shared" si="1699"/>
        <v/>
      </c>
      <c r="AC330" s="59" t="str">
        <f t="shared" si="1700"/>
        <v xml:space="preserve"> </v>
      </c>
      <c r="AD330" s="75"/>
      <c r="AE330" s="59">
        <f t="shared" si="1701"/>
        <v>0</v>
      </c>
      <c r="AF330" s="59" t="str">
        <f t="shared" si="1702"/>
        <v/>
      </c>
      <c r="AG330" s="59" t="str">
        <f t="shared" si="1703"/>
        <v/>
      </c>
      <c r="AH330" s="59" t="str">
        <f t="shared" si="1704"/>
        <v/>
      </c>
      <c r="AI330" s="59" t="str">
        <f t="shared" si="1705"/>
        <v/>
      </c>
      <c r="AJ330" s="59" t="str">
        <f t="shared" si="1706"/>
        <v xml:space="preserve"> </v>
      </c>
      <c r="AK330" s="75"/>
      <c r="AL330" s="59" t="str">
        <f t="shared" si="1707"/>
        <v/>
      </c>
      <c r="AM330" s="59" t="str">
        <f t="shared" si="1708"/>
        <v/>
      </c>
      <c r="AN330" s="59" t="str">
        <f t="shared" si="1709"/>
        <v xml:space="preserve"> </v>
      </c>
      <c r="AO330" s="75"/>
      <c r="AP330" s="59" t="str">
        <f t="shared" si="1710"/>
        <v/>
      </c>
      <c r="AQ330" s="59" t="str">
        <f t="shared" si="1711"/>
        <v/>
      </c>
      <c r="AR330" s="59" t="str">
        <f t="shared" si="1712"/>
        <v xml:space="preserve"> </v>
      </c>
      <c r="AS330" s="75"/>
      <c r="AT330" s="59">
        <f t="shared" si="1713"/>
        <v>0</v>
      </c>
      <c r="AU330" s="59" t="str">
        <f t="shared" si="1714"/>
        <v/>
      </c>
      <c r="AV330" s="59" t="str">
        <f t="shared" si="1715"/>
        <v/>
      </c>
      <c r="AW330" s="59" t="str">
        <f t="shared" si="1716"/>
        <v/>
      </c>
      <c r="AX330" s="59" t="str">
        <f t="shared" si="1717"/>
        <v/>
      </c>
      <c r="AY330" s="59" t="str">
        <f t="shared" si="1718"/>
        <v xml:space="preserve"> </v>
      </c>
      <c r="AZ330" s="75"/>
      <c r="BA330" s="59" t="str">
        <f t="shared" si="1719"/>
        <v/>
      </c>
      <c r="BB330" s="59" t="str">
        <f t="shared" si="1720"/>
        <v/>
      </c>
      <c r="BC330" s="59" t="str">
        <f t="shared" si="1721"/>
        <v xml:space="preserve"> </v>
      </c>
      <c r="BD330" s="75"/>
      <c r="BE330" s="59" t="str">
        <f t="shared" si="1722"/>
        <v/>
      </c>
      <c r="BF330" s="59" t="str">
        <f t="shared" si="1723"/>
        <v/>
      </c>
      <c r="BG330" s="59" t="str">
        <f t="shared" si="1724"/>
        <v xml:space="preserve"> </v>
      </c>
      <c r="BH330" s="75"/>
      <c r="BI330" s="59">
        <f t="shared" si="1725"/>
        <v>0</v>
      </c>
      <c r="BJ330" s="59" t="str">
        <f>IF(OR(VALUE(R330)=0,BI330="",VALUE(R330)&gt;5,AND(VALUE(BI330)&gt;5,VALUE(BI330)&lt;16),AND(VALUE(BI330)&gt;65,VALUE(BI330)&lt;76),AND(VALUE(BI330)&gt;85,VALUE(BI330)&lt;96)),"",CONCATENATE(IF(VALUE(R330)=1,"un",IF(VALUE(R330)=2,"deux",IF(VALUE(R330)=3,"trois",IF(VALUE(R330)=4,"quatre",IF(VALUE(R330)=5,"cinq")))))," pourcent"))</f>
        <v/>
      </c>
      <c r="BK330" s="59" t="str">
        <f>IF(OR(BI330="",VALUE(R330)&lt;6,AND(VALUE(BI330)&gt;10,VALUE(BI330)&lt;17),BI330=76,BI330=96),"",CONCATENATE(IF(VALUE(R330)=6,"six",IF(VALUE(R330)=7,"sept",IF(VALUE(R330)=8,"huit",IF(VALUE(R330)=9,"neuf",IF(VALUE(BI330)=10,"dix")))))," pourcent"))</f>
        <v/>
      </c>
      <c r="BL330" s="59" t="str">
        <f>IF(OR(BI330="",VALUE(BI330)&lt;11,AND(VALUE(BI330)&gt;15,VALUE(BI330)&lt;71),AND(VALUE(BI330)&gt;75,VALUE(BI330)&lt;91),VALUE(BI330)&gt;95),"",CONCATENATE(IF(OR(VALUE(BI330)=91,VALUE(BI330)=71,VALUE(BI330)=11),"onze",IF(OR(VALUE(BI330)=92,VALUE(BI330)=72,VALUE(BI330)=12),"douze",IF(OR(VALUE(BI330)=93,VALUE(BI330)=73,VALUE(BI330)=13),"treize",IF(OR(BI330=94,BI330=74,BI330=14),"quatorze",IF(OR(BI330=95,BI330=75,BI330=15),"quinze")))))," pourcent"))</f>
        <v/>
      </c>
      <c r="BM330" s="59" t="str">
        <f>IF(OR(BI330=16,BI330=76,BI330=96),"seize pourcent","")</f>
        <v/>
      </c>
      <c r="BN330" s="59" t="str">
        <f>IF(VALUE(CONCATENATE(J330,K330,L330,M330,N330,O330,P330,Q330,R330))=0,"zero pourcent",CONCATENATE(" ",BJ330,BK330,BL330,BM330,IF(VALUE(CONCATENATE(M330,N330,O330,P330,Q330,R330))=0," d'",""),IF(OR(VALUE(R330)=0,VALUE(CONCATENATE(P330,Q330,R330))=0)," pourcent",""),IF(VALUE(CONCATENATE(J330,K330,L330,M330,N330,O330,P330,Q330,R330))&gt;1,"s","")))</f>
        <v>zero pourcent</v>
      </c>
      <c r="BO330" s="75"/>
      <c r="BP330" s="59" t="str">
        <f t="shared" si="1731"/>
        <v/>
      </c>
      <c r="BQ330" s="75"/>
      <c r="BR330" s="59" t="str">
        <f t="shared" si="1732"/>
        <v/>
      </c>
      <c r="BS330" s="59" t="str">
        <f t="shared" si="1733"/>
        <v/>
      </c>
      <c r="BT330" s="59" t="str">
        <f t="shared" si="1734"/>
        <v xml:space="preserve"> </v>
      </c>
      <c r="BU330" s="75"/>
      <c r="BV330" s="59">
        <f t="shared" si="1735"/>
        <v>0</v>
      </c>
      <c r="BW330" s="59" t="str">
        <f>IF(OR(VALUE(U330)=0,BV330="",VALUE(U330)&gt;5,AND(VALUE(BV330)&gt;5,VALUE(BV330)&lt;16),AND(VALUE(BV330)&gt;65,VALUE(BV330)&lt;76),AND(VALUE(BV330)&gt;85,VALUE(BV330)&lt;96)),"",CONCATENATE(IF(VALUE(U330)=1,"un",IF(VALUE(U330)=2,"deux",IF(VALUE(U330)=3,"trois",IF(VALUE(U330)=4,"quatre",IF(VALUE(U330)=5,"cinq")))))," "))</f>
        <v/>
      </c>
      <c r="BX330" s="59" t="str">
        <f>IF(OR(BV330="",VALUE(U330)&lt;6,AND(VALUE(BV330)&gt;10,VALUE(BV330)&lt;17),BV330=76,BV330=96),"",CONCATENATE(IF(VALUE(U330)=6,"six",IF(VALUE(U330)=7,"sept",IF(VALUE(U330)=8,"huit",IF(VALUE(U330)=9,"neuf",IF(VALUE(BV330)=10,"dix")))))," "))</f>
        <v/>
      </c>
      <c r="BY330" s="59" t="str">
        <f>IF(OR(BV330="",VALUE(BV330)&lt;11,AND(VALUE(BV330)&gt;15,VALUE(BV330)&lt;71),AND(VALUE(BV330)&gt;75,VALUE(BV330)&lt;91),VALUE(BV330)&gt;95),"",CONCATENATE(IF(OR(VALUE(BV330)=91,VALUE(BV330)=71,VALUE(BV330)=11),"onze",IF(OR(VALUE(BV330)=92,VALUE(BV330)=72,VALUE(BV330)=12),"douze",IF(OR(VALUE(BV330)=93,VALUE(BV330)=73,VALUE(BV330)=13),"treize",IF(OR(BV330=94,BV330=74,BV330=14),"quatorze",IF(OR(BV330=95,BV330=75,BV330=15),"quinze")))))," "))</f>
        <v/>
      </c>
      <c r="BZ330" s="59" t="str">
        <f>IF(OR(BV330=16,BV330=76,BV330=96),"seize ","")</f>
        <v/>
      </c>
      <c r="CA330" s="59" t="str">
        <f>CONCATENATE(" ",BW330,BX330,BY330,BZ330,IF(AND(VALUE(RIGHT(I330,2))&lt;&gt;0,VALUE(RIGHT(I330,1))=0),"",""),IF(VALUE(CONCATENATE(T330,U330))&gt;1,"",""))</f>
        <v xml:space="preserve"> </v>
      </c>
      <c r="CB330" s="75"/>
      <c r="CC330" s="19" t="str">
        <f t="shared" si="1736"/>
        <v xml:space="preserve">       zero pourcent  </v>
      </c>
      <c r="CD330" s="47" t="e">
        <f>#REF!*H330</f>
        <v>#REF!</v>
      </c>
    </row>
    <row r="331" spans="1:82" s="8" customFormat="1" ht="15" customHeight="1" x14ac:dyDescent="0.2">
      <c r="A331" s="23" t="s">
        <v>337</v>
      </c>
      <c r="B331" s="29">
        <v>3</v>
      </c>
      <c r="C331" s="29">
        <v>2</v>
      </c>
      <c r="D331" s="29"/>
      <c r="E331" s="30" t="str">
        <f>IF(G331="","",MAX(E$9:E323)+1)</f>
        <v/>
      </c>
      <c r="F331" s="31" t="s">
        <v>241</v>
      </c>
      <c r="G331" s="32"/>
      <c r="H331" s="52"/>
      <c r="I331" s="64"/>
      <c r="J331" s="86"/>
      <c r="K331" s="86"/>
      <c r="L331" s="86"/>
      <c r="M331" s="86"/>
      <c r="N331" s="86"/>
      <c r="O331" s="86"/>
      <c r="P331" s="86"/>
      <c r="Q331" s="86"/>
      <c r="R331" s="86"/>
      <c r="S331" s="86"/>
      <c r="T331" s="86"/>
      <c r="U331" s="86"/>
      <c r="V331" s="87"/>
      <c r="W331" s="87"/>
      <c r="X331" s="87"/>
      <c r="Y331" s="87"/>
      <c r="Z331" s="87"/>
      <c r="AA331" s="87"/>
      <c r="AB331" s="87"/>
      <c r="AC331" s="87"/>
      <c r="AD331" s="87"/>
      <c r="AE331" s="87"/>
      <c r="AF331" s="87"/>
      <c r="AG331" s="87"/>
      <c r="AH331" s="87"/>
      <c r="AI331" s="87"/>
      <c r="AJ331" s="87"/>
      <c r="AK331" s="87"/>
      <c r="AL331" s="87"/>
      <c r="AM331" s="87"/>
      <c r="AN331" s="87"/>
      <c r="AO331" s="87"/>
      <c r="AP331" s="87"/>
      <c r="AQ331" s="87"/>
      <c r="AR331" s="87"/>
      <c r="AS331" s="87"/>
      <c r="AT331" s="87"/>
      <c r="AU331" s="87"/>
      <c r="AV331" s="87"/>
      <c r="AW331" s="87"/>
      <c r="AX331" s="87"/>
      <c r="AY331" s="87"/>
      <c r="AZ331" s="87"/>
      <c r="BA331" s="87"/>
      <c r="BB331" s="87"/>
      <c r="BC331" s="87"/>
      <c r="BD331" s="87"/>
      <c r="BE331" s="87"/>
      <c r="BF331" s="87"/>
      <c r="BG331" s="87"/>
      <c r="BH331" s="87"/>
      <c r="BI331" s="87"/>
      <c r="BJ331" s="87"/>
      <c r="BK331" s="87"/>
      <c r="BL331" s="87"/>
      <c r="BM331" s="87"/>
      <c r="BN331" s="87"/>
      <c r="BO331" s="87"/>
      <c r="BP331" s="87"/>
      <c r="BQ331" s="87"/>
      <c r="BR331" s="87"/>
      <c r="BS331" s="87"/>
      <c r="BT331" s="87"/>
      <c r="BU331" s="87"/>
      <c r="BV331" s="87"/>
      <c r="BW331" s="87"/>
      <c r="BX331" s="87"/>
      <c r="BY331" s="87"/>
      <c r="BZ331" s="87"/>
      <c r="CA331" s="87"/>
      <c r="CB331" s="87"/>
      <c r="CC331" s="52"/>
      <c r="CD331" s="32"/>
    </row>
    <row r="332" spans="1:82" s="10" customFormat="1" ht="15" customHeight="1" x14ac:dyDescent="0.2">
      <c r="A332" s="23" t="s">
        <v>337</v>
      </c>
      <c r="B332" s="56">
        <v>3</v>
      </c>
      <c r="C332" s="56">
        <v>2</v>
      </c>
      <c r="D332" s="56">
        <f>$D$331+1</f>
        <v>1</v>
      </c>
      <c r="E332" s="57" t="str">
        <f>IF(G332="","",MAX(E$9:E331)+1)</f>
        <v/>
      </c>
      <c r="F332" s="78" t="s">
        <v>242</v>
      </c>
      <c r="G332" s="59"/>
      <c r="H332" s="38"/>
      <c r="I332" s="79"/>
      <c r="J332" s="79"/>
      <c r="K332" s="79"/>
      <c r="L332" s="79"/>
      <c r="M332" s="79"/>
      <c r="N332" s="79"/>
      <c r="O332" s="79"/>
      <c r="P332" s="79"/>
      <c r="Q332" s="79"/>
      <c r="R332" s="79"/>
      <c r="S332" s="79"/>
      <c r="T332" s="79"/>
      <c r="U332" s="79"/>
      <c r="V332" s="59"/>
      <c r="W332" s="59"/>
      <c r="X332" s="59"/>
      <c r="Y332" s="59"/>
      <c r="Z332" s="59"/>
      <c r="AA332" s="59"/>
      <c r="AB332" s="59"/>
      <c r="AC332" s="59"/>
      <c r="AD332" s="59"/>
      <c r="AE332" s="59"/>
      <c r="AF332" s="59"/>
      <c r="AG332" s="59"/>
      <c r="AH332" s="59"/>
      <c r="AI332" s="59"/>
      <c r="AJ332" s="59"/>
      <c r="AK332" s="59"/>
      <c r="AL332" s="59"/>
      <c r="AM332" s="59"/>
      <c r="AN332" s="59"/>
      <c r="AO332" s="59"/>
      <c r="AP332" s="59"/>
      <c r="AQ332" s="59"/>
      <c r="AR332" s="59"/>
      <c r="AS332" s="59"/>
      <c r="AT332" s="59"/>
      <c r="AU332" s="59"/>
      <c r="AV332" s="59"/>
      <c r="AW332" s="59"/>
      <c r="AX332" s="59"/>
      <c r="AY332" s="59"/>
      <c r="AZ332" s="59"/>
      <c r="BA332" s="59"/>
      <c r="BB332" s="59"/>
      <c r="BC332" s="59"/>
      <c r="BD332" s="59"/>
      <c r="BE332" s="59"/>
      <c r="BF332" s="59"/>
      <c r="BG332" s="59"/>
      <c r="BH332" s="59"/>
      <c r="BI332" s="59"/>
      <c r="BJ332" s="59"/>
      <c r="BK332" s="59"/>
      <c r="BL332" s="59"/>
      <c r="BM332" s="59"/>
      <c r="BN332" s="59"/>
      <c r="BO332" s="59"/>
      <c r="BP332" s="59"/>
      <c r="BQ332" s="59"/>
      <c r="BR332" s="59"/>
      <c r="BS332" s="59"/>
      <c r="BT332" s="59"/>
      <c r="BU332" s="59"/>
      <c r="BV332" s="59"/>
      <c r="BW332" s="59"/>
      <c r="BX332" s="59"/>
      <c r="BY332" s="59"/>
      <c r="BZ332" s="59"/>
      <c r="CA332" s="59"/>
      <c r="CB332" s="59"/>
      <c r="CC332" s="59"/>
      <c r="CD332" s="59"/>
    </row>
    <row r="333" spans="1:82" s="10" customFormat="1" ht="22.5" x14ac:dyDescent="0.2">
      <c r="A333" s="23" t="s">
        <v>337</v>
      </c>
      <c r="B333" s="80">
        <v>3</v>
      </c>
      <c r="C333" s="80">
        <v>2</v>
      </c>
      <c r="D333" s="80">
        <f t="shared" ref="D333:D338" si="1737">$D$332</f>
        <v>1</v>
      </c>
      <c r="E333" s="49">
        <f>IF(G333="","",MAX(E$9:E332)+1)</f>
        <v>247</v>
      </c>
      <c r="F333" s="76" t="s">
        <v>243</v>
      </c>
      <c r="G333" s="75" t="s">
        <v>28</v>
      </c>
      <c r="H333" s="43">
        <v>0</v>
      </c>
      <c r="I333" s="79" t="str">
        <f t="shared" si="1380"/>
        <v xml:space="preserve"> 0,00</v>
      </c>
      <c r="J333" s="79" t="str">
        <f t="shared" ref="J333:J348" si="1738">IF(H333&gt;=100000000,MID(RIGHT(I333,12),1,1),"0")</f>
        <v>0</v>
      </c>
      <c r="K333" s="79" t="str">
        <f t="shared" ref="K333:K348" si="1739">IF(H333&gt;=10000000,MID(RIGHT(I333,11),1,1),"0")</f>
        <v>0</v>
      </c>
      <c r="L333" s="79" t="str">
        <f t="shared" ref="L333:L348" si="1740">IF(H333&gt;=1000000,MID(RIGHT(I333,10),1,1),"0")</f>
        <v>0</v>
      </c>
      <c r="M333" s="79" t="str">
        <f t="shared" ref="M333:M348" si="1741">IF(H333&gt;=100000,MID(RIGHT(I333,9),1,1),"0")</f>
        <v>0</v>
      </c>
      <c r="N333" s="79" t="str">
        <f t="shared" ref="N333:N348" si="1742">IF(H333&gt;=10000,MID(RIGHT(I333,8),1,1),"0")</f>
        <v>0</v>
      </c>
      <c r="O333" s="79" t="str">
        <f t="shared" ref="O333:O348" si="1743">IF(H333&gt;=1000,MID(RIGHT(I333,7),1,1),"0")</f>
        <v>0</v>
      </c>
      <c r="P333" s="79" t="str">
        <f t="shared" ref="P333:P348" si="1744">IF(H333&gt;=100,MID(RIGHT(I333,6),1,1),"0")</f>
        <v>0</v>
      </c>
      <c r="Q333" s="79" t="str">
        <f t="shared" ref="Q333:Q348" si="1745">IF(H333&gt;=10,MID(RIGHT(I333,5),1,1),"0")</f>
        <v>0</v>
      </c>
      <c r="R333" s="79" t="str">
        <f t="shared" ref="R333:R348" si="1746">IF(H333&gt;=0,MID(RIGHT(I333,4),1,1),"0")</f>
        <v>0</v>
      </c>
      <c r="S333" s="79" t="s">
        <v>12</v>
      </c>
      <c r="T333" s="79" t="str">
        <f t="shared" ref="T333:T348" si="1747">IF(INT(H333)&lt;&gt;H333,MID(RIGHT(I333,2),1,1),"0")</f>
        <v>0</v>
      </c>
      <c r="U333" s="79" t="str">
        <f t="shared" ref="U333:U348" si="1748">IF(INT(H333*10)&lt;&gt;H333*10,RIGHT(I333,1),"0")</f>
        <v>0</v>
      </c>
      <c r="V333" s="75"/>
      <c r="W333" s="59" t="str">
        <f t="shared" ref="W333:W348" si="1749">IF(OR(VALUE(J333)=0,VALUE(J333)&gt;5),"",CONCATENATE(IF(VALUE(J333)=1,"",IF(VALUE(J333)=2,"deux ",IF(VALUE(J333)=3,"trois ",IF(VALUE(J333)=4,"quatre ",IF(VALUE(J333)=5,"cinq "))))),"cent"))</f>
        <v/>
      </c>
      <c r="X333" s="59" t="str">
        <f t="shared" ref="X333:X348" si="1750">IF(OR(J333="",VALUE(J333)&lt;6),"",CONCATENATE(IF(VALUE(J333)=6,"six ",IF(VALUE(J333)=7,"sept ",IF(VALUE(J333)=8,"huit ",IF(VALUE(J333)=9,"neuf ")))),"cent"))</f>
        <v/>
      </c>
      <c r="Y333" s="59" t="str">
        <f t="shared" ref="Y333:Y348" si="1751">CONCATENATE(W333,X333)</f>
        <v/>
      </c>
      <c r="Z333" s="75"/>
      <c r="AA333" s="59" t="str">
        <f t="shared" ref="AA333:AA348" si="1752">IF(OR(K333="",VALUE(K333)=0,VALUE(K333)&gt;5,AND(VALUE(AE333)&gt;10,VALUE(AE333)&lt;17)),"",IF(OR(VALUE(AE333)=10,AND(VALUE(AE333)&gt;16,VALUE(AE333)&lt;20)),"dix",IF(VALUE(K333)=2,"vingt",IF(VALUE(K333)=3,"trente",IF(VALUE(K333)=4,"quarante",IF(VALUE(K333)=5,"cinquante"))))))</f>
        <v/>
      </c>
      <c r="AB333" s="59" t="str">
        <f t="shared" ref="AB333:AB348" si="1753">IF(OR(K333="",VALUE(K333)&lt;6),"",IF(AND(VALUE(K333)=7,OR(VALUE(L333)=0,AE333&gt;76)),"soixante dix",IF(OR(VALUE(K333)=6,VALUE(K333)=7),"soixante",IF(AND(VALUE(K333)=9,OR(VALUE(L333)=0,VALUE(AE333)&gt;96)),"quatre vingt dix",IF(OR(VALUE(K333)=8,VALUE(K333)=9),"quatre vingt")))))</f>
        <v/>
      </c>
      <c r="AC333" s="59" t="str">
        <f t="shared" ref="AC333:AC348" si="1754">CONCATENATE(" ",AA333,AB333,IF(OR(VALUE(L333)&lt;&gt;1,VALUE(K333)=0,VALUE(K333)=1,VALUE(K333)=8,VALUE(K333)=9),""," et"))</f>
        <v xml:space="preserve"> </v>
      </c>
      <c r="AD333" s="75"/>
      <c r="AE333" s="59">
        <f t="shared" ref="AE333:AE348" si="1755">VALUE(CONCATENATE(K333,L333))</f>
        <v>0</v>
      </c>
      <c r="AF333" s="59" t="str">
        <f t="shared" ref="AF333:AF348" si="1756">IF(OR(VALUE(L333)=0,AE333="",VALUE(L333)&gt;5,AND(VALUE(AE333)&gt;5,VALUE(AE333)&lt;16),AND(VALUE(AE333)&gt;65,VALUE(AE333)&lt;76),AND(VALUE(AE333)&gt;85,VALUE(AE333)&lt;96)),"",CONCATENATE(IF(VALUE(L333)=1,"un",IF(VALUE(L333)=2,"deux",IF(VALUE(L333)=3,"trois",IF(VALUE(L333)=4,"quatre",IF(VALUE(L333)=5,"cinq")))))," million"))</f>
        <v/>
      </c>
      <c r="AG333" s="59" t="str">
        <f t="shared" ref="AG333:AG348" si="1757">IF(OR(AE333="",VALUE(L333)&lt;6,AND(VALUE(AE333)&gt;10,VALUE(AE333)&lt;17),AE333=76,AE333=96),"",CONCATENATE(IF(VALUE(L333)=6,"six",IF(VALUE(L333)=7,"sept",IF(VALUE(L333)=8,"huit",IF(VALUE(L333)=9,"neuf",IF(VALUE(AE333)=10,"dix")))))," million"))</f>
        <v/>
      </c>
      <c r="AH333" s="59" t="str">
        <f t="shared" ref="AH333:AH348" si="1758">IF(OR(AE333="",VALUE(AE333)&lt;11,AND(VALUE(AE333)&gt;15,VALUE(AE333)&lt;71),AND(VALUE(AE333)&gt;75,VALUE(AE333)&lt;91),VALUE(AE333)&gt;95),"",CONCATENATE(IF(OR(VALUE(AE333)=91,VALUE(AE333)=71,VALUE(AE333)=11),"onze",IF(OR(VALUE(AE333)=92,VALUE(AE333)=72,VALUE(AE333)=12),"douze",IF(OR(VALUE(AE333)=93,VALUE(AE333)=73,VALUE(AE333)=13),"treize",IF(OR(AE333=94,AE333=74,AE333=14),"quatorze",IF(OR(AE333=95,AE333=75,AE333=15),"quinze")))))," million"))</f>
        <v/>
      </c>
      <c r="AI333" s="59" t="str">
        <f t="shared" ref="AI333:AI348" si="1759">IF(OR(AE333=16,AE333=76,AE333=96),"seize million","")</f>
        <v/>
      </c>
      <c r="AJ333" s="59" t="str">
        <f t="shared" ref="AJ333:AJ348" si="1760">CONCATENATE(" ",AF333,AG333,AH333,AI333,IF(VALUE(CONCATENATE(J333,K333,L333))=0,"",IF(VALUE(L333)=0,"million","")),IF(AND(VALUE(CONCATENATE(J333,K333,L333))&gt;1,VALUE(CONCATENATE(M333,N333,O333,P333,Q333,R333))=0),"s",""))</f>
        <v xml:space="preserve"> </v>
      </c>
      <c r="AK333" s="75"/>
      <c r="AL333" s="59" t="str">
        <f t="shared" ref="AL333:AL348" si="1761">IF(OR(VALUE(M333)=0,VALUE(M333)&gt;5),"",CONCATENATE(IF(VALUE(M333)=1,"",IF(VALUE(M333)=2,"deux ",IF(VALUE(M333)=3,"trois ",IF(VALUE(M333)=4,"quatre ",IF(VALUE(M333)=5,"cinq "))))),"cent"))</f>
        <v/>
      </c>
      <c r="AM333" s="59" t="str">
        <f t="shared" ref="AM333:AM348" si="1762">IF(OR(M333="",VALUE(M333)&lt;6),"",CONCATENATE(IF(VALUE(M333)=6,"six ",IF(VALUE(M333)=7,"sept ",IF(VALUE(M333)=8,"huit ",IF(VALUE(M333)=9,"neuf ")))),"cent"))</f>
        <v/>
      </c>
      <c r="AN333" s="59" t="str">
        <f t="shared" ref="AN333:AN348" si="1763">CONCATENATE(" ",AL333,AM333)</f>
        <v xml:space="preserve"> </v>
      </c>
      <c r="AO333" s="75"/>
      <c r="AP333" s="59" t="str">
        <f t="shared" ref="AP333:AP348" si="1764">IF(OR(N333="",VALUE(N333)=0,VALUE(N333)&gt;5,AND(VALUE(AT333)&gt;10,VALUE(AT333)&lt;17)),"",IF(OR(VALUE(AT333)=10,AND(VALUE(AT333)&gt;16,VALUE(AT333)&lt;20)),"dix",IF(VALUE(N333)=2,"vingt",IF(VALUE(N333)=3,"trente",IF(VALUE(N333)=4,"quarante",IF(VALUE(N333)=5,"cinquante"))))))</f>
        <v/>
      </c>
      <c r="AQ333" s="59" t="str">
        <f t="shared" ref="AQ333:AQ348" si="1765">IF(OR(N333="",VALUE(N333)&lt;6),"",IF(AND(VALUE(N333)=7,OR(VALUE(O333)=0,AT333&gt;76)),"soixante dix",IF(OR(VALUE(N333)=6,VALUE(N333)=7),"soixante",IF(AND(VALUE(N333)=9,OR(VALUE(O333)=0,VALUE(AT333)&gt;96)),"quatre vingt dix",IF(OR(VALUE(N333)=8,VALUE(N333)=9),"quatre vingt")))))</f>
        <v/>
      </c>
      <c r="AR333" s="59" t="str">
        <f t="shared" ref="AR333:AR348" si="1766">CONCATENATE(" ",AP333,AQ333,IF(OR(VALUE(O333)&lt;&gt;1,VALUE(N333)=0,VALUE(N333)=1,VALUE(N333)=8,VALUE(N333)=9),""," et"))</f>
        <v xml:space="preserve"> </v>
      </c>
      <c r="AS333" s="75"/>
      <c r="AT333" s="59">
        <f t="shared" ref="AT333:AT348" si="1767">VALUE(CONCATENATE(N333,O333))</f>
        <v>0</v>
      </c>
      <c r="AU333" s="59" t="str">
        <f t="shared" ref="AU333:AU348" si="1768">IF(OR(VALUE(O333)=0,AT333="",VALUE(O333)&gt;5,AND(VALUE(AT333)&gt;5,VALUE(AT333)&lt;16),AND(VALUE(AT333)&gt;65,VALUE(AT333)&lt;76),AND(VALUE(AT333)&gt;85,VALUE(AT333)&lt;96)),"",CONCATENATE(IF(VALUE(O333)=1,"un",IF(VALUE(O333)=2,"deux",IF(VALUE(O333)=3,"trois",IF(VALUE(O333)=4,"quatre",IF(VALUE(O333)=5,"cinq")))))," mille"))</f>
        <v/>
      </c>
      <c r="AV333" s="59" t="str">
        <f t="shared" ref="AV333:AV348" si="1769">IF(OR(AT333="",VALUE(O333)&lt;6,AND(VALUE(AT333)&gt;10,VALUE(AT333)&lt;17),AT333=76,AT333=96),"",CONCATENATE(IF(VALUE(O333)=6,"six",IF(VALUE(O333)=7,"sept",IF(VALUE(O333)=8,"huit",IF(VALUE(O333)=9,"neuf",IF(VALUE(AT333)=10,"dix")))))," mille"))</f>
        <v/>
      </c>
      <c r="AW333" s="59" t="str">
        <f t="shared" ref="AW333:AW348" si="1770">IF(OR(AT333="",VALUE(AT333)&lt;11,AND(VALUE(AT333)&gt;15,VALUE(AT333)&lt;71),AND(VALUE(AT333)&gt;75,VALUE(AT333)&lt;91),VALUE(AT333)&gt;95),"",CONCATENATE(IF(OR(VALUE(AT333)=91,VALUE(AT333)=71,VALUE(AT333)=11),"onze",IF(OR(VALUE(AT333)=92,VALUE(AT333)=72,VALUE(AT333)=12),"douze",IF(OR(VALUE(AT333)=93,VALUE(AT333)=73,VALUE(AT333)=13),"treize",IF(OR(AT333=94,AT333=74,AT333=14),"quatorze",IF(OR(AT333=95,AT333=75,AT333=15),"quinze")))))," mille"))</f>
        <v/>
      </c>
      <c r="AX333" s="59" t="str">
        <f t="shared" ref="AX333:AX348" si="1771">IF(OR(AT333=16,AT333=76,AT333=96),"seize mille","")</f>
        <v/>
      </c>
      <c r="AY333" s="59" t="str">
        <f t="shared" ref="AY333:AY348" si="1772">IF(AND(AU333="un mille",H333&lt;10000)," mille",CONCATENATE(" ",AU333,AV333,AW333,AX333,IF(VALUE(CONCATENATE(M333,N333,O333))=0,"",IF(VALUE(O333)=0," mille","")),IF(AND(VALUE(CONCATENATE(M333,N333,O333))&gt;1,VALUE(CONCATENATE(P333,Q333,R333))=0),"s","")))</f>
        <v xml:space="preserve"> </v>
      </c>
      <c r="AZ333" s="75"/>
      <c r="BA333" s="59" t="str">
        <f t="shared" ref="BA333:BA348" si="1773">IF(OR(VALUE(P333)=0,VALUE(P333)&gt;5),"",CONCATENATE(IF(VALUE(P333)=1,"",IF(VALUE(P333)=2,"deux ",IF(VALUE(P333)=3,"trois ",IF(VALUE(P333)=4,"quatre ",IF(VALUE(P333)=5,"cinq "))))),"cent"))</f>
        <v/>
      </c>
      <c r="BB333" s="59" t="str">
        <f t="shared" ref="BB333:BB348" si="1774">IF(OR(P333="",VALUE(P333)&lt;6),"",CONCATENATE(IF(VALUE(P333)=6,"six ",IF(VALUE(P333)=7,"sept ",IF(VALUE(P333)=8,"huit ",IF(VALUE(P333)=9,"neuf ")))),"cent"))</f>
        <v/>
      </c>
      <c r="BC333" s="59" t="str">
        <f t="shared" ref="BC333:BC348" si="1775">CONCATENATE(" ",BA333,BB333)</f>
        <v xml:space="preserve"> </v>
      </c>
      <c r="BD333" s="75"/>
      <c r="BE333" s="59" t="str">
        <f t="shared" ref="BE333:BE348" si="1776">IF(OR(Q333="",VALUE(Q333)=0,VALUE(Q333)&gt;5,AND(VALUE(BI333)&gt;10,VALUE(BI333)&lt;17)),"",IF(OR(VALUE(BI333)=10,AND(VALUE(BI333)&gt;16,VALUE(BI333)&lt;20)),"dix",IF(VALUE(Q333)=2,"vingt",IF(VALUE(Q333)=3,"trente",IF(VALUE(Q333)=4,"quarante",IF(VALUE(Q333)=5,"cinquante"))))))</f>
        <v/>
      </c>
      <c r="BF333" s="59" t="str">
        <f t="shared" ref="BF333:BF348" si="1777">IF(OR(Q333="",VALUE(Q333)&lt;6),"",IF(AND(VALUE(Q333)=7,OR(VALUE(R333)=0,BI333&gt;76)),"soixante dix",IF(OR(VALUE(Q333)=6,VALUE(Q333)=7),"soixante",IF(AND(VALUE(Q333)=9,OR(VALUE(R333)=0,VALUE(BI333)&gt;96)),"quatre vingt dix",IF(OR(VALUE(Q333)=8,VALUE(Q333)=9),"quatre vingt")))))</f>
        <v/>
      </c>
      <c r="BG333" s="59" t="str">
        <f t="shared" ref="BG333:BG348" si="1778">CONCATENATE(" ",BE333,BF333,IF(OR(VALUE(R333)&lt;&gt;1,VALUE(Q333)=0,VALUE(Q333)=1,VALUE(Q333)=8,VALUE(Q333)=9),""," et"))</f>
        <v xml:space="preserve"> </v>
      </c>
      <c r="BH333" s="75"/>
      <c r="BI333" s="59">
        <f t="shared" ref="BI333:BI348" si="1779">VALUE(CONCATENATE(Q333,R333))</f>
        <v>0</v>
      </c>
      <c r="BJ333" s="59" t="str">
        <f t="shared" ref="BJ333:BJ348" si="1780">IF(OR(VALUE(R333)=0,BI333="",VALUE(R333)&gt;5,AND(VALUE(BI333)&gt;5,VALUE(BI333)&lt;16),AND(VALUE(BI333)&gt;65,VALUE(BI333)&lt;76),AND(VALUE(BI333)&gt;85,VALUE(BI333)&lt;96)),"",CONCATENATE(IF(VALUE(R333)=1,"un",IF(VALUE(R333)=2,"deux",IF(VALUE(R333)=3,"trois",IF(VALUE(R333)=4,"quatre",IF(VALUE(R333)=5,"cinq")))))," euro"))</f>
        <v/>
      </c>
      <c r="BK333" s="59" t="str">
        <f t="shared" ref="BK333:BK348" si="1781">IF(OR(BI333="",VALUE(R333)&lt;6,AND(VALUE(BI333)&gt;10,VALUE(BI333)&lt;17),BI333=76,BI333=96),"",CONCATENATE(IF(VALUE(R333)=6,"six",IF(VALUE(R333)=7,"sept",IF(VALUE(R333)=8,"huit",IF(VALUE(R333)=9,"neuf",IF(VALUE(BI333)=10,"dix")))))," euro"))</f>
        <v/>
      </c>
      <c r="BL333" s="59" t="str">
        <f t="shared" ref="BL333:BL348" si="1782">IF(OR(BI333="",VALUE(BI333)&lt;11,AND(VALUE(BI333)&gt;15,VALUE(BI333)&lt;71),AND(VALUE(BI333)&gt;75,VALUE(BI333)&lt;91),VALUE(BI333)&gt;95),"",CONCATENATE(IF(OR(VALUE(BI333)=91,VALUE(BI333)=71,VALUE(BI333)=11),"onze",IF(OR(VALUE(BI333)=92,VALUE(BI333)=72,VALUE(BI333)=12),"douze",IF(OR(VALUE(BI333)=93,VALUE(BI333)=73,VALUE(BI333)=13),"treize",IF(OR(BI333=94,BI333=74,BI333=14),"quatorze",IF(OR(BI333=95,BI333=75,BI333=15),"quinze")))))," euro"))</f>
        <v/>
      </c>
      <c r="BM333" s="59" t="str">
        <f t="shared" ref="BM333:BM348" si="1783">IF(OR(BI333=16,BI333=76,BI333=96),"seize euro","")</f>
        <v/>
      </c>
      <c r="BN333" s="59" t="str">
        <f t="shared" ref="BN333:BN348" si="1784">IF(VALUE(CONCATENATE(J333,K333,L333,M333,N333,O333,P333,Q333,R333))=0,"zero euro",CONCATENATE(" ",BJ333,BK333,BL333,BM333,IF(VALUE(CONCATENATE(M333,N333,O333,P333,Q333,R333))=0," d'",""),IF(OR(VALUE(R333)=0,VALUE(CONCATENATE(P333,Q333,R333))=0)," euro",""),IF(VALUE(CONCATENATE(J333,K333,L333,M333,N333,O333,P333,Q333,R333))&gt;1,"s","")))</f>
        <v>zero euro</v>
      </c>
      <c r="BO333" s="75"/>
      <c r="BP333" s="59" t="str">
        <f t="shared" ref="BP333:BP348" si="1785">IF(VALUE(CONCATENATE(T333,U333))=0,""," virgule")</f>
        <v/>
      </c>
      <c r="BQ333" s="75"/>
      <c r="BR333" s="59" t="str">
        <f t="shared" ref="BR333:BR348" si="1786">IF(OR(T333="",VALUE(T333)=0,VALUE(T333)&gt;5,AND(VALUE(BV333)&gt;10,VALUE(BV333)&lt;17)),"",IF(OR(VALUE(BV333)=10,AND(VALUE(BV333)&gt;16,VALUE(BV333)&lt;20)),"dix",IF(VALUE(T333)=2,"vingt",IF(VALUE(T333)=3,"trente",IF(VALUE(T333)=4,"quarante",IF(VALUE(T333)=5,"cinquante"))))))</f>
        <v/>
      </c>
      <c r="BS333" s="59" t="str">
        <f t="shared" ref="BS333:BS348" si="1787">IF(OR(T333="",VALUE(T333)&lt;6),"",IF(AND(VALUE(T333)=7,OR(VALUE(U333)=0,BV333&gt;76)),"soixante dix",IF(OR(VALUE(T333)=6,VALUE(T333)=7),"soixante",IF(AND(VALUE(T333)=9,OR(VALUE(U333)=0,VALUE(BV333)&gt;96)),"quatre vingt dix",IF(OR(VALUE(T333)=8,VALUE(T333)=9),"quatre vingt")))))</f>
        <v/>
      </c>
      <c r="BT333" s="59" t="str">
        <f t="shared" ref="BT333:BT348" si="1788">CONCATENATE(" ",BR333,BS333,IF(OR(VALUE(U333)&lt;&gt;1,VALUE(T333)=0,VALUE(T333)=1,VALUE(T333)=8,VALUE(T333)=9),""," et"))</f>
        <v xml:space="preserve"> </v>
      </c>
      <c r="BU333" s="75"/>
      <c r="BV333" s="59">
        <f t="shared" ref="BV333:BV348" si="1789">VALUE(CONCATENATE(T333,U333))</f>
        <v>0</v>
      </c>
      <c r="BW333" s="59" t="str">
        <f t="shared" ref="BW333:BW338" si="1790">IF(OR(VALUE(U333)=0,BV333="",VALUE(U333)&gt;5,AND(VALUE(BV333)&gt;5,VALUE(BV333)&lt;16),AND(VALUE(BV333)&gt;65,VALUE(BV333)&lt;76),AND(VALUE(BV333)&gt;85,VALUE(BV333)&lt;96)),"",CONCATENATE(IF(VALUE(U333)=1,"un",IF(VALUE(U333)=2,"deux",IF(VALUE(U333)=3,"trois",IF(VALUE(U333)=4,"quatre",IF(VALUE(U333)=5,"cinq")))))," centime"))</f>
        <v/>
      </c>
      <c r="BX333" s="59" t="str">
        <f t="shared" ref="BX333:BX338" si="1791">IF(OR(BV333="",VALUE(U333)&lt;6,AND(VALUE(BV333)&gt;10,VALUE(BV333)&lt;17),BV333=76,BV333=96),"",CONCATENATE(IF(VALUE(U333)=6,"six",IF(VALUE(U333)=7,"sept",IF(VALUE(U333)=8,"huit",IF(VALUE(U333)=9,"neuf",IF(VALUE(BV333)=10,"dix")))))," centime"))</f>
        <v/>
      </c>
      <c r="BY333" s="59" t="str">
        <f t="shared" ref="BY333:BY338" si="1792">IF(OR(BV333="",VALUE(BV333)&lt;11,AND(VALUE(BV333)&gt;15,VALUE(BV333)&lt;71),AND(VALUE(BV333)&gt;75,VALUE(BV333)&lt;91),VALUE(BV333)&gt;95),"",CONCATENATE(IF(OR(VALUE(BV333)=91,VALUE(BV333)=71,VALUE(BV333)=11),"onze",IF(OR(VALUE(BV333)=92,VALUE(BV333)=72,VALUE(BV333)=12),"douze",IF(OR(VALUE(BV333)=93,VALUE(BV333)=73,VALUE(BV333)=13),"treize",IF(OR(BV333=94,BV333=74,BV333=14),"quatorze",IF(OR(BV333=95,BV333=75,BV333=15),"quinze")))))," centime"))</f>
        <v/>
      </c>
      <c r="BZ333" s="59" t="str">
        <f t="shared" ref="BZ333:BZ338" si="1793">IF(OR(BV333=16,BV333=76,BV333=96),"seize centime","")</f>
        <v/>
      </c>
      <c r="CA333" s="59" t="str">
        <f t="shared" ref="CA333:CA338" si="1794">CONCATENATE(" ",BW333,BX333,BY333,BZ333,IF(AND(VALUE(RIGHT(I333,2))&lt;&gt;0,VALUE(RIGHT(I333,1))=0),"centime",""),IF(VALUE(CONCATENATE(T333,U333))&gt;1,"s",""))</f>
        <v xml:space="preserve"> </v>
      </c>
      <c r="CB333" s="75"/>
      <c r="CC333" s="19" t="str">
        <f t="shared" ref="CC333:CC348" si="1795">CONCATENATE(Y333,AC333,AJ333,AN333,AR333,AY333,BC333,BG333,BN333,BP333,BT333,CA333)</f>
        <v xml:space="preserve">       zero euro  </v>
      </c>
      <c r="CD333" s="47" t="e">
        <f>#REF!*H333</f>
        <v>#REF!</v>
      </c>
    </row>
    <row r="334" spans="1:82" s="10" customFormat="1" ht="22.5" x14ac:dyDescent="0.2">
      <c r="A334" s="23" t="s">
        <v>337</v>
      </c>
      <c r="B334" s="80">
        <v>3</v>
      </c>
      <c r="C334" s="80">
        <v>2</v>
      </c>
      <c r="D334" s="80">
        <f t="shared" si="1737"/>
        <v>1</v>
      </c>
      <c r="E334" s="49">
        <f>IF(G334="","",MAX(E$9:E333)+1)</f>
        <v>248</v>
      </c>
      <c r="F334" s="76" t="s">
        <v>244</v>
      </c>
      <c r="G334" s="75" t="s">
        <v>28</v>
      </c>
      <c r="H334" s="43">
        <v>0</v>
      </c>
      <c r="I334" s="79" t="str">
        <f t="shared" si="1380"/>
        <v xml:space="preserve"> 0,00</v>
      </c>
      <c r="J334" s="79" t="str">
        <f t="shared" si="1738"/>
        <v>0</v>
      </c>
      <c r="K334" s="79" t="str">
        <f t="shared" si="1739"/>
        <v>0</v>
      </c>
      <c r="L334" s="79" t="str">
        <f t="shared" si="1740"/>
        <v>0</v>
      </c>
      <c r="M334" s="79" t="str">
        <f t="shared" si="1741"/>
        <v>0</v>
      </c>
      <c r="N334" s="79" t="str">
        <f t="shared" si="1742"/>
        <v>0</v>
      </c>
      <c r="O334" s="79" t="str">
        <f t="shared" si="1743"/>
        <v>0</v>
      </c>
      <c r="P334" s="79" t="str">
        <f t="shared" si="1744"/>
        <v>0</v>
      </c>
      <c r="Q334" s="79" t="str">
        <f t="shared" si="1745"/>
        <v>0</v>
      </c>
      <c r="R334" s="79" t="str">
        <f t="shared" si="1746"/>
        <v>0</v>
      </c>
      <c r="S334" s="79" t="s">
        <v>12</v>
      </c>
      <c r="T334" s="79" t="str">
        <f t="shared" si="1747"/>
        <v>0</v>
      </c>
      <c r="U334" s="79" t="str">
        <f t="shared" si="1748"/>
        <v>0</v>
      </c>
      <c r="V334" s="75"/>
      <c r="W334" s="59" t="str">
        <f t="shared" si="1749"/>
        <v/>
      </c>
      <c r="X334" s="59" t="str">
        <f t="shared" si="1750"/>
        <v/>
      </c>
      <c r="Y334" s="59" t="str">
        <f t="shared" si="1751"/>
        <v/>
      </c>
      <c r="Z334" s="75"/>
      <c r="AA334" s="59" t="str">
        <f t="shared" si="1752"/>
        <v/>
      </c>
      <c r="AB334" s="59" t="str">
        <f t="shared" si="1753"/>
        <v/>
      </c>
      <c r="AC334" s="59" t="str">
        <f t="shared" si="1754"/>
        <v xml:space="preserve"> </v>
      </c>
      <c r="AD334" s="75"/>
      <c r="AE334" s="59">
        <f t="shared" si="1755"/>
        <v>0</v>
      </c>
      <c r="AF334" s="59" t="str">
        <f t="shared" si="1756"/>
        <v/>
      </c>
      <c r="AG334" s="59" t="str">
        <f t="shared" si="1757"/>
        <v/>
      </c>
      <c r="AH334" s="59" t="str">
        <f t="shared" si="1758"/>
        <v/>
      </c>
      <c r="AI334" s="59" t="str">
        <f t="shared" si="1759"/>
        <v/>
      </c>
      <c r="AJ334" s="59" t="str">
        <f t="shared" si="1760"/>
        <v xml:space="preserve"> </v>
      </c>
      <c r="AK334" s="75"/>
      <c r="AL334" s="59" t="str">
        <f t="shared" si="1761"/>
        <v/>
      </c>
      <c r="AM334" s="59" t="str">
        <f t="shared" si="1762"/>
        <v/>
      </c>
      <c r="AN334" s="59" t="str">
        <f t="shared" si="1763"/>
        <v xml:space="preserve"> </v>
      </c>
      <c r="AO334" s="75"/>
      <c r="AP334" s="59" t="str">
        <f t="shared" si="1764"/>
        <v/>
      </c>
      <c r="AQ334" s="59" t="str">
        <f t="shared" si="1765"/>
        <v/>
      </c>
      <c r="AR334" s="59" t="str">
        <f t="shared" si="1766"/>
        <v xml:space="preserve"> </v>
      </c>
      <c r="AS334" s="75"/>
      <c r="AT334" s="59">
        <f t="shared" si="1767"/>
        <v>0</v>
      </c>
      <c r="AU334" s="59" t="str">
        <f t="shared" si="1768"/>
        <v/>
      </c>
      <c r="AV334" s="59" t="str">
        <f t="shared" si="1769"/>
        <v/>
      </c>
      <c r="AW334" s="59" t="str">
        <f t="shared" si="1770"/>
        <v/>
      </c>
      <c r="AX334" s="59" t="str">
        <f t="shared" si="1771"/>
        <v/>
      </c>
      <c r="AY334" s="59" t="str">
        <f t="shared" si="1772"/>
        <v xml:space="preserve"> </v>
      </c>
      <c r="AZ334" s="75"/>
      <c r="BA334" s="59" t="str">
        <f t="shared" si="1773"/>
        <v/>
      </c>
      <c r="BB334" s="59" t="str">
        <f t="shared" si="1774"/>
        <v/>
      </c>
      <c r="BC334" s="59" t="str">
        <f t="shared" si="1775"/>
        <v xml:space="preserve"> </v>
      </c>
      <c r="BD334" s="75"/>
      <c r="BE334" s="59" t="str">
        <f t="shared" si="1776"/>
        <v/>
      </c>
      <c r="BF334" s="59" t="str">
        <f t="shared" si="1777"/>
        <v/>
      </c>
      <c r="BG334" s="59" t="str">
        <f t="shared" si="1778"/>
        <v xml:space="preserve"> </v>
      </c>
      <c r="BH334" s="75"/>
      <c r="BI334" s="59">
        <f t="shared" si="1779"/>
        <v>0</v>
      </c>
      <c r="BJ334" s="59" t="str">
        <f t="shared" si="1780"/>
        <v/>
      </c>
      <c r="BK334" s="59" t="str">
        <f t="shared" si="1781"/>
        <v/>
      </c>
      <c r="BL334" s="59" t="str">
        <f t="shared" si="1782"/>
        <v/>
      </c>
      <c r="BM334" s="59" t="str">
        <f t="shared" si="1783"/>
        <v/>
      </c>
      <c r="BN334" s="59" t="str">
        <f t="shared" si="1784"/>
        <v>zero euro</v>
      </c>
      <c r="BO334" s="75"/>
      <c r="BP334" s="59" t="str">
        <f t="shared" si="1785"/>
        <v/>
      </c>
      <c r="BQ334" s="75"/>
      <c r="BR334" s="59" t="str">
        <f t="shared" si="1786"/>
        <v/>
      </c>
      <c r="BS334" s="59" t="str">
        <f t="shared" si="1787"/>
        <v/>
      </c>
      <c r="BT334" s="59" t="str">
        <f t="shared" si="1788"/>
        <v xml:space="preserve"> </v>
      </c>
      <c r="BU334" s="75"/>
      <c r="BV334" s="59">
        <f t="shared" si="1789"/>
        <v>0</v>
      </c>
      <c r="BW334" s="59" t="str">
        <f t="shared" si="1790"/>
        <v/>
      </c>
      <c r="BX334" s="59" t="str">
        <f t="shared" si="1791"/>
        <v/>
      </c>
      <c r="BY334" s="59" t="str">
        <f t="shared" si="1792"/>
        <v/>
      </c>
      <c r="BZ334" s="59" t="str">
        <f t="shared" si="1793"/>
        <v/>
      </c>
      <c r="CA334" s="59" t="str">
        <f t="shared" si="1794"/>
        <v xml:space="preserve"> </v>
      </c>
      <c r="CB334" s="75"/>
      <c r="CC334" s="19" t="str">
        <f t="shared" si="1795"/>
        <v xml:space="preserve">       zero euro  </v>
      </c>
      <c r="CD334" s="47" t="e">
        <f>#REF!*H334</f>
        <v>#REF!</v>
      </c>
    </row>
    <row r="335" spans="1:82" s="10" customFormat="1" ht="22.5" x14ac:dyDescent="0.2">
      <c r="A335" s="23" t="s">
        <v>337</v>
      </c>
      <c r="B335" s="80">
        <v>3</v>
      </c>
      <c r="C335" s="80">
        <v>2</v>
      </c>
      <c r="D335" s="80">
        <f t="shared" si="1737"/>
        <v>1</v>
      </c>
      <c r="E335" s="49">
        <f>IF(G335="","",MAX(E$9:E334)+1)</f>
        <v>249</v>
      </c>
      <c r="F335" s="76" t="s">
        <v>245</v>
      </c>
      <c r="G335" s="75" t="s">
        <v>28</v>
      </c>
      <c r="H335" s="43">
        <v>0</v>
      </c>
      <c r="I335" s="79" t="str">
        <f t="shared" si="1380"/>
        <v xml:space="preserve"> 0,00</v>
      </c>
      <c r="J335" s="79" t="str">
        <f t="shared" si="1738"/>
        <v>0</v>
      </c>
      <c r="K335" s="79" t="str">
        <f t="shared" si="1739"/>
        <v>0</v>
      </c>
      <c r="L335" s="79" t="str">
        <f t="shared" si="1740"/>
        <v>0</v>
      </c>
      <c r="M335" s="79" t="str">
        <f t="shared" si="1741"/>
        <v>0</v>
      </c>
      <c r="N335" s="79" t="str">
        <f t="shared" si="1742"/>
        <v>0</v>
      </c>
      <c r="O335" s="79" t="str">
        <f t="shared" si="1743"/>
        <v>0</v>
      </c>
      <c r="P335" s="79" t="str">
        <f t="shared" si="1744"/>
        <v>0</v>
      </c>
      <c r="Q335" s="79" t="str">
        <f t="shared" si="1745"/>
        <v>0</v>
      </c>
      <c r="R335" s="79" t="str">
        <f t="shared" si="1746"/>
        <v>0</v>
      </c>
      <c r="S335" s="79" t="s">
        <v>12</v>
      </c>
      <c r="T335" s="79" t="str">
        <f t="shared" si="1747"/>
        <v>0</v>
      </c>
      <c r="U335" s="79" t="str">
        <f t="shared" si="1748"/>
        <v>0</v>
      </c>
      <c r="V335" s="75"/>
      <c r="W335" s="59" t="str">
        <f t="shared" si="1749"/>
        <v/>
      </c>
      <c r="X335" s="59" t="str">
        <f t="shared" si="1750"/>
        <v/>
      </c>
      <c r="Y335" s="59" t="str">
        <f t="shared" si="1751"/>
        <v/>
      </c>
      <c r="Z335" s="75"/>
      <c r="AA335" s="59" t="str">
        <f t="shared" si="1752"/>
        <v/>
      </c>
      <c r="AB335" s="59" t="str">
        <f t="shared" si="1753"/>
        <v/>
      </c>
      <c r="AC335" s="59" t="str">
        <f t="shared" si="1754"/>
        <v xml:space="preserve"> </v>
      </c>
      <c r="AD335" s="75"/>
      <c r="AE335" s="59">
        <f t="shared" si="1755"/>
        <v>0</v>
      </c>
      <c r="AF335" s="59" t="str">
        <f t="shared" si="1756"/>
        <v/>
      </c>
      <c r="AG335" s="59" t="str">
        <f t="shared" si="1757"/>
        <v/>
      </c>
      <c r="AH335" s="59" t="str">
        <f t="shared" si="1758"/>
        <v/>
      </c>
      <c r="AI335" s="59" t="str">
        <f t="shared" si="1759"/>
        <v/>
      </c>
      <c r="AJ335" s="59" t="str">
        <f t="shared" si="1760"/>
        <v xml:space="preserve"> </v>
      </c>
      <c r="AK335" s="75"/>
      <c r="AL335" s="59" t="str">
        <f t="shared" si="1761"/>
        <v/>
      </c>
      <c r="AM335" s="59" t="str">
        <f t="shared" si="1762"/>
        <v/>
      </c>
      <c r="AN335" s="59" t="str">
        <f t="shared" si="1763"/>
        <v xml:space="preserve"> </v>
      </c>
      <c r="AO335" s="75"/>
      <c r="AP335" s="59" t="str">
        <f t="shared" si="1764"/>
        <v/>
      </c>
      <c r="AQ335" s="59" t="str">
        <f t="shared" si="1765"/>
        <v/>
      </c>
      <c r="AR335" s="59" t="str">
        <f t="shared" si="1766"/>
        <v xml:space="preserve"> </v>
      </c>
      <c r="AS335" s="75"/>
      <c r="AT335" s="59">
        <f t="shared" si="1767"/>
        <v>0</v>
      </c>
      <c r="AU335" s="59" t="str">
        <f t="shared" si="1768"/>
        <v/>
      </c>
      <c r="AV335" s="59" t="str">
        <f t="shared" si="1769"/>
        <v/>
      </c>
      <c r="AW335" s="59" t="str">
        <f t="shared" si="1770"/>
        <v/>
      </c>
      <c r="AX335" s="59" t="str">
        <f t="shared" si="1771"/>
        <v/>
      </c>
      <c r="AY335" s="59" t="str">
        <f t="shared" si="1772"/>
        <v xml:space="preserve"> </v>
      </c>
      <c r="AZ335" s="75"/>
      <c r="BA335" s="59" t="str">
        <f t="shared" si="1773"/>
        <v/>
      </c>
      <c r="BB335" s="59" t="str">
        <f t="shared" si="1774"/>
        <v/>
      </c>
      <c r="BC335" s="59" t="str">
        <f t="shared" si="1775"/>
        <v xml:space="preserve"> </v>
      </c>
      <c r="BD335" s="75"/>
      <c r="BE335" s="59" t="str">
        <f t="shared" si="1776"/>
        <v/>
      </c>
      <c r="BF335" s="59" t="str">
        <f t="shared" si="1777"/>
        <v/>
      </c>
      <c r="BG335" s="59" t="str">
        <f t="shared" si="1778"/>
        <v xml:space="preserve"> </v>
      </c>
      <c r="BH335" s="75"/>
      <c r="BI335" s="59">
        <f t="shared" si="1779"/>
        <v>0</v>
      </c>
      <c r="BJ335" s="59" t="str">
        <f t="shared" si="1780"/>
        <v/>
      </c>
      <c r="BK335" s="59" t="str">
        <f t="shared" si="1781"/>
        <v/>
      </c>
      <c r="BL335" s="59" t="str">
        <f t="shared" si="1782"/>
        <v/>
      </c>
      <c r="BM335" s="59" t="str">
        <f t="shared" si="1783"/>
        <v/>
      </c>
      <c r="BN335" s="59" t="str">
        <f t="shared" si="1784"/>
        <v>zero euro</v>
      </c>
      <c r="BO335" s="75"/>
      <c r="BP335" s="59" t="str">
        <f t="shared" si="1785"/>
        <v/>
      </c>
      <c r="BQ335" s="75"/>
      <c r="BR335" s="59" t="str">
        <f t="shared" si="1786"/>
        <v/>
      </c>
      <c r="BS335" s="59" t="str">
        <f t="shared" si="1787"/>
        <v/>
      </c>
      <c r="BT335" s="59" t="str">
        <f t="shared" si="1788"/>
        <v xml:space="preserve"> </v>
      </c>
      <c r="BU335" s="75"/>
      <c r="BV335" s="59">
        <f t="shared" si="1789"/>
        <v>0</v>
      </c>
      <c r="BW335" s="59" t="str">
        <f t="shared" si="1790"/>
        <v/>
      </c>
      <c r="BX335" s="59" t="str">
        <f t="shared" si="1791"/>
        <v/>
      </c>
      <c r="BY335" s="59" t="str">
        <f t="shared" si="1792"/>
        <v/>
      </c>
      <c r="BZ335" s="59" t="str">
        <f t="shared" si="1793"/>
        <v/>
      </c>
      <c r="CA335" s="59" t="str">
        <f t="shared" si="1794"/>
        <v xml:space="preserve"> </v>
      </c>
      <c r="CB335" s="75"/>
      <c r="CC335" s="19" t="str">
        <f t="shared" si="1795"/>
        <v xml:space="preserve">       zero euro  </v>
      </c>
      <c r="CD335" s="47" t="e">
        <f>#REF!*H335</f>
        <v>#REF!</v>
      </c>
    </row>
    <row r="336" spans="1:82" s="10" customFormat="1" ht="33.75" x14ac:dyDescent="0.2">
      <c r="A336" s="23" t="s">
        <v>337</v>
      </c>
      <c r="B336" s="80">
        <v>3</v>
      </c>
      <c r="C336" s="80">
        <v>2</v>
      </c>
      <c r="D336" s="80">
        <f t="shared" si="1737"/>
        <v>1</v>
      </c>
      <c r="E336" s="49">
        <f>IF(G336="","",MAX(E$9:E335)+1)</f>
        <v>250</v>
      </c>
      <c r="F336" s="76" t="s">
        <v>246</v>
      </c>
      <c r="G336" s="75" t="s">
        <v>28</v>
      </c>
      <c r="H336" s="43">
        <v>0</v>
      </c>
      <c r="I336" s="79" t="str">
        <f t="shared" si="1380"/>
        <v xml:space="preserve"> 0,00</v>
      </c>
      <c r="J336" s="79" t="str">
        <f t="shared" si="1738"/>
        <v>0</v>
      </c>
      <c r="K336" s="79" t="str">
        <f t="shared" si="1739"/>
        <v>0</v>
      </c>
      <c r="L336" s="79" t="str">
        <f t="shared" si="1740"/>
        <v>0</v>
      </c>
      <c r="M336" s="79" t="str">
        <f t="shared" si="1741"/>
        <v>0</v>
      </c>
      <c r="N336" s="79" t="str">
        <f t="shared" si="1742"/>
        <v>0</v>
      </c>
      <c r="O336" s="79" t="str">
        <f t="shared" si="1743"/>
        <v>0</v>
      </c>
      <c r="P336" s="79" t="str">
        <f t="shared" si="1744"/>
        <v>0</v>
      </c>
      <c r="Q336" s="79" t="str">
        <f t="shared" si="1745"/>
        <v>0</v>
      </c>
      <c r="R336" s="79" t="str">
        <f t="shared" si="1746"/>
        <v>0</v>
      </c>
      <c r="S336" s="79" t="s">
        <v>12</v>
      </c>
      <c r="T336" s="79" t="str">
        <f t="shared" si="1747"/>
        <v>0</v>
      </c>
      <c r="U336" s="79" t="str">
        <f t="shared" si="1748"/>
        <v>0</v>
      </c>
      <c r="V336" s="75"/>
      <c r="W336" s="59" t="str">
        <f t="shared" si="1749"/>
        <v/>
      </c>
      <c r="X336" s="59" t="str">
        <f t="shared" si="1750"/>
        <v/>
      </c>
      <c r="Y336" s="59" t="str">
        <f t="shared" si="1751"/>
        <v/>
      </c>
      <c r="Z336" s="75"/>
      <c r="AA336" s="59" t="str">
        <f t="shared" si="1752"/>
        <v/>
      </c>
      <c r="AB336" s="59" t="str">
        <f t="shared" si="1753"/>
        <v/>
      </c>
      <c r="AC336" s="59" t="str">
        <f t="shared" si="1754"/>
        <v xml:space="preserve"> </v>
      </c>
      <c r="AD336" s="75"/>
      <c r="AE336" s="59">
        <f t="shared" si="1755"/>
        <v>0</v>
      </c>
      <c r="AF336" s="59" t="str">
        <f t="shared" si="1756"/>
        <v/>
      </c>
      <c r="AG336" s="59" t="str">
        <f t="shared" si="1757"/>
        <v/>
      </c>
      <c r="AH336" s="59" t="str">
        <f t="shared" si="1758"/>
        <v/>
      </c>
      <c r="AI336" s="59" t="str">
        <f t="shared" si="1759"/>
        <v/>
      </c>
      <c r="AJ336" s="59" t="str">
        <f t="shared" si="1760"/>
        <v xml:space="preserve"> </v>
      </c>
      <c r="AK336" s="75"/>
      <c r="AL336" s="59" t="str">
        <f t="shared" si="1761"/>
        <v/>
      </c>
      <c r="AM336" s="59" t="str">
        <f t="shared" si="1762"/>
        <v/>
      </c>
      <c r="AN336" s="59" t="str">
        <f t="shared" si="1763"/>
        <v xml:space="preserve"> </v>
      </c>
      <c r="AO336" s="75"/>
      <c r="AP336" s="59" t="str">
        <f t="shared" si="1764"/>
        <v/>
      </c>
      <c r="AQ336" s="59" t="str">
        <f t="shared" si="1765"/>
        <v/>
      </c>
      <c r="AR336" s="59" t="str">
        <f t="shared" si="1766"/>
        <v xml:space="preserve"> </v>
      </c>
      <c r="AS336" s="75"/>
      <c r="AT336" s="59">
        <f t="shared" si="1767"/>
        <v>0</v>
      </c>
      <c r="AU336" s="59" t="str">
        <f t="shared" si="1768"/>
        <v/>
      </c>
      <c r="AV336" s="59" t="str">
        <f t="shared" si="1769"/>
        <v/>
      </c>
      <c r="AW336" s="59" t="str">
        <f t="shared" si="1770"/>
        <v/>
      </c>
      <c r="AX336" s="59" t="str">
        <f t="shared" si="1771"/>
        <v/>
      </c>
      <c r="AY336" s="59" t="str">
        <f t="shared" si="1772"/>
        <v xml:space="preserve"> </v>
      </c>
      <c r="AZ336" s="75"/>
      <c r="BA336" s="59" t="str">
        <f t="shared" si="1773"/>
        <v/>
      </c>
      <c r="BB336" s="59" t="str">
        <f t="shared" si="1774"/>
        <v/>
      </c>
      <c r="BC336" s="59" t="str">
        <f t="shared" si="1775"/>
        <v xml:space="preserve"> </v>
      </c>
      <c r="BD336" s="75"/>
      <c r="BE336" s="59" t="str">
        <f t="shared" si="1776"/>
        <v/>
      </c>
      <c r="BF336" s="59" t="str">
        <f t="shared" si="1777"/>
        <v/>
      </c>
      <c r="BG336" s="59" t="str">
        <f t="shared" si="1778"/>
        <v xml:space="preserve"> </v>
      </c>
      <c r="BH336" s="75"/>
      <c r="BI336" s="59">
        <f t="shared" si="1779"/>
        <v>0</v>
      </c>
      <c r="BJ336" s="59" t="str">
        <f t="shared" si="1780"/>
        <v/>
      </c>
      <c r="BK336" s="59" t="str">
        <f t="shared" si="1781"/>
        <v/>
      </c>
      <c r="BL336" s="59" t="str">
        <f t="shared" si="1782"/>
        <v/>
      </c>
      <c r="BM336" s="59" t="str">
        <f t="shared" si="1783"/>
        <v/>
      </c>
      <c r="BN336" s="59" t="str">
        <f t="shared" si="1784"/>
        <v>zero euro</v>
      </c>
      <c r="BO336" s="75"/>
      <c r="BP336" s="59" t="str">
        <f t="shared" si="1785"/>
        <v/>
      </c>
      <c r="BQ336" s="75"/>
      <c r="BR336" s="59" t="str">
        <f t="shared" si="1786"/>
        <v/>
      </c>
      <c r="BS336" s="59" t="str">
        <f t="shared" si="1787"/>
        <v/>
      </c>
      <c r="BT336" s="59" t="str">
        <f t="shared" si="1788"/>
        <v xml:space="preserve"> </v>
      </c>
      <c r="BU336" s="75"/>
      <c r="BV336" s="59">
        <f t="shared" si="1789"/>
        <v>0</v>
      </c>
      <c r="BW336" s="59" t="str">
        <f t="shared" si="1790"/>
        <v/>
      </c>
      <c r="BX336" s="59" t="str">
        <f t="shared" si="1791"/>
        <v/>
      </c>
      <c r="BY336" s="59" t="str">
        <f t="shared" si="1792"/>
        <v/>
      </c>
      <c r="BZ336" s="59" t="str">
        <f t="shared" si="1793"/>
        <v/>
      </c>
      <c r="CA336" s="59" t="str">
        <f t="shared" si="1794"/>
        <v xml:space="preserve"> </v>
      </c>
      <c r="CB336" s="75"/>
      <c r="CC336" s="19" t="str">
        <f t="shared" si="1795"/>
        <v xml:space="preserve">       zero euro  </v>
      </c>
      <c r="CD336" s="47" t="e">
        <f>#REF!*H336</f>
        <v>#REF!</v>
      </c>
    </row>
    <row r="337" spans="1:82" s="10" customFormat="1" ht="33.75" x14ac:dyDescent="0.2">
      <c r="A337" s="23" t="s">
        <v>337</v>
      </c>
      <c r="B337" s="80">
        <v>3</v>
      </c>
      <c r="C337" s="80">
        <v>2</v>
      </c>
      <c r="D337" s="80">
        <f t="shared" si="1737"/>
        <v>1</v>
      </c>
      <c r="E337" s="49">
        <f>IF(G337="","",MAX(E$9:E336)+1)</f>
        <v>251</v>
      </c>
      <c r="F337" s="76" t="s">
        <v>247</v>
      </c>
      <c r="G337" s="75" t="s">
        <v>28</v>
      </c>
      <c r="H337" s="43">
        <v>0</v>
      </c>
      <c r="I337" s="79" t="str">
        <f t="shared" si="1380"/>
        <v xml:space="preserve"> 0,00</v>
      </c>
      <c r="J337" s="79" t="str">
        <f t="shared" si="1738"/>
        <v>0</v>
      </c>
      <c r="K337" s="79" t="str">
        <f t="shared" si="1739"/>
        <v>0</v>
      </c>
      <c r="L337" s="79" t="str">
        <f t="shared" si="1740"/>
        <v>0</v>
      </c>
      <c r="M337" s="79" t="str">
        <f t="shared" si="1741"/>
        <v>0</v>
      </c>
      <c r="N337" s="79" t="str">
        <f t="shared" si="1742"/>
        <v>0</v>
      </c>
      <c r="O337" s="79" t="str">
        <f t="shared" si="1743"/>
        <v>0</v>
      </c>
      <c r="P337" s="79" t="str">
        <f t="shared" si="1744"/>
        <v>0</v>
      </c>
      <c r="Q337" s="79" t="str">
        <f t="shared" si="1745"/>
        <v>0</v>
      </c>
      <c r="R337" s="79" t="str">
        <f t="shared" si="1746"/>
        <v>0</v>
      </c>
      <c r="S337" s="79" t="s">
        <v>12</v>
      </c>
      <c r="T337" s="79" t="str">
        <f t="shared" si="1747"/>
        <v>0</v>
      </c>
      <c r="U337" s="79" t="str">
        <f t="shared" si="1748"/>
        <v>0</v>
      </c>
      <c r="V337" s="75"/>
      <c r="W337" s="59" t="str">
        <f t="shared" si="1749"/>
        <v/>
      </c>
      <c r="X337" s="59" t="str">
        <f t="shared" si="1750"/>
        <v/>
      </c>
      <c r="Y337" s="59" t="str">
        <f t="shared" si="1751"/>
        <v/>
      </c>
      <c r="Z337" s="75"/>
      <c r="AA337" s="59" t="str">
        <f t="shared" si="1752"/>
        <v/>
      </c>
      <c r="AB337" s="59" t="str">
        <f t="shared" si="1753"/>
        <v/>
      </c>
      <c r="AC337" s="59" t="str">
        <f t="shared" si="1754"/>
        <v xml:space="preserve"> </v>
      </c>
      <c r="AD337" s="75"/>
      <c r="AE337" s="59">
        <f t="shared" si="1755"/>
        <v>0</v>
      </c>
      <c r="AF337" s="59" t="str">
        <f t="shared" si="1756"/>
        <v/>
      </c>
      <c r="AG337" s="59" t="str">
        <f t="shared" si="1757"/>
        <v/>
      </c>
      <c r="AH337" s="59" t="str">
        <f t="shared" si="1758"/>
        <v/>
      </c>
      <c r="AI337" s="59" t="str">
        <f t="shared" si="1759"/>
        <v/>
      </c>
      <c r="AJ337" s="59" t="str">
        <f t="shared" si="1760"/>
        <v xml:space="preserve"> </v>
      </c>
      <c r="AK337" s="75"/>
      <c r="AL337" s="59" t="str">
        <f t="shared" si="1761"/>
        <v/>
      </c>
      <c r="AM337" s="59" t="str">
        <f t="shared" si="1762"/>
        <v/>
      </c>
      <c r="AN337" s="59" t="str">
        <f t="shared" si="1763"/>
        <v xml:space="preserve"> </v>
      </c>
      <c r="AO337" s="75"/>
      <c r="AP337" s="59" t="str">
        <f t="shared" si="1764"/>
        <v/>
      </c>
      <c r="AQ337" s="59" t="str">
        <f t="shared" si="1765"/>
        <v/>
      </c>
      <c r="AR337" s="59" t="str">
        <f t="shared" si="1766"/>
        <v xml:space="preserve"> </v>
      </c>
      <c r="AS337" s="75"/>
      <c r="AT337" s="59">
        <f t="shared" si="1767"/>
        <v>0</v>
      </c>
      <c r="AU337" s="59" t="str">
        <f t="shared" si="1768"/>
        <v/>
      </c>
      <c r="AV337" s="59" t="str">
        <f t="shared" si="1769"/>
        <v/>
      </c>
      <c r="AW337" s="59" t="str">
        <f t="shared" si="1770"/>
        <v/>
      </c>
      <c r="AX337" s="59" t="str">
        <f t="shared" si="1771"/>
        <v/>
      </c>
      <c r="AY337" s="59" t="str">
        <f t="shared" si="1772"/>
        <v xml:space="preserve"> </v>
      </c>
      <c r="AZ337" s="75"/>
      <c r="BA337" s="59" t="str">
        <f t="shared" si="1773"/>
        <v/>
      </c>
      <c r="BB337" s="59" t="str">
        <f t="shared" si="1774"/>
        <v/>
      </c>
      <c r="BC337" s="59" t="str">
        <f t="shared" si="1775"/>
        <v xml:space="preserve"> </v>
      </c>
      <c r="BD337" s="75"/>
      <c r="BE337" s="59" t="str">
        <f t="shared" si="1776"/>
        <v/>
      </c>
      <c r="BF337" s="59" t="str">
        <f t="shared" si="1777"/>
        <v/>
      </c>
      <c r="BG337" s="59" t="str">
        <f t="shared" si="1778"/>
        <v xml:space="preserve"> </v>
      </c>
      <c r="BH337" s="75"/>
      <c r="BI337" s="59">
        <f t="shared" si="1779"/>
        <v>0</v>
      </c>
      <c r="BJ337" s="59" t="str">
        <f t="shared" si="1780"/>
        <v/>
      </c>
      <c r="BK337" s="59" t="str">
        <f t="shared" si="1781"/>
        <v/>
      </c>
      <c r="BL337" s="59" t="str">
        <f t="shared" si="1782"/>
        <v/>
      </c>
      <c r="BM337" s="59" t="str">
        <f t="shared" si="1783"/>
        <v/>
      </c>
      <c r="BN337" s="59" t="str">
        <f t="shared" si="1784"/>
        <v>zero euro</v>
      </c>
      <c r="BO337" s="75"/>
      <c r="BP337" s="59" t="str">
        <f t="shared" si="1785"/>
        <v/>
      </c>
      <c r="BQ337" s="75"/>
      <c r="BR337" s="59" t="str">
        <f t="shared" si="1786"/>
        <v/>
      </c>
      <c r="BS337" s="59" t="str">
        <f t="shared" si="1787"/>
        <v/>
      </c>
      <c r="BT337" s="59" t="str">
        <f t="shared" si="1788"/>
        <v xml:space="preserve"> </v>
      </c>
      <c r="BU337" s="75"/>
      <c r="BV337" s="59">
        <f t="shared" si="1789"/>
        <v>0</v>
      </c>
      <c r="BW337" s="59" t="str">
        <f t="shared" si="1790"/>
        <v/>
      </c>
      <c r="BX337" s="59" t="str">
        <f t="shared" si="1791"/>
        <v/>
      </c>
      <c r="BY337" s="59" t="str">
        <f t="shared" si="1792"/>
        <v/>
      </c>
      <c r="BZ337" s="59" t="str">
        <f t="shared" si="1793"/>
        <v/>
      </c>
      <c r="CA337" s="59" t="str">
        <f t="shared" si="1794"/>
        <v xml:space="preserve"> </v>
      </c>
      <c r="CB337" s="75"/>
      <c r="CC337" s="19" t="str">
        <f t="shared" si="1795"/>
        <v xml:space="preserve">       zero euro  </v>
      </c>
      <c r="CD337" s="47" t="e">
        <f>#REF!*H337</f>
        <v>#REF!</v>
      </c>
    </row>
    <row r="338" spans="1:82" s="10" customFormat="1" ht="33.75" x14ac:dyDescent="0.2">
      <c r="A338" s="23" t="s">
        <v>337</v>
      </c>
      <c r="B338" s="80">
        <v>3</v>
      </c>
      <c r="C338" s="80">
        <v>2</v>
      </c>
      <c r="D338" s="80">
        <f t="shared" si="1737"/>
        <v>1</v>
      </c>
      <c r="E338" s="49">
        <f>IF(G338="","",MAX(E$9:E337)+1)</f>
        <v>252</v>
      </c>
      <c r="F338" s="76" t="s">
        <v>248</v>
      </c>
      <c r="G338" s="75" t="s">
        <v>28</v>
      </c>
      <c r="H338" s="43">
        <v>0</v>
      </c>
      <c r="I338" s="79" t="str">
        <f t="shared" si="1380"/>
        <v xml:space="preserve"> 0,00</v>
      </c>
      <c r="J338" s="79" t="str">
        <f t="shared" si="1738"/>
        <v>0</v>
      </c>
      <c r="K338" s="79" t="str">
        <f t="shared" si="1739"/>
        <v>0</v>
      </c>
      <c r="L338" s="79" t="str">
        <f t="shared" si="1740"/>
        <v>0</v>
      </c>
      <c r="M338" s="79" t="str">
        <f t="shared" si="1741"/>
        <v>0</v>
      </c>
      <c r="N338" s="79" t="str">
        <f t="shared" si="1742"/>
        <v>0</v>
      </c>
      <c r="O338" s="79" t="str">
        <f t="shared" si="1743"/>
        <v>0</v>
      </c>
      <c r="P338" s="79" t="str">
        <f t="shared" si="1744"/>
        <v>0</v>
      </c>
      <c r="Q338" s="79" t="str">
        <f t="shared" si="1745"/>
        <v>0</v>
      </c>
      <c r="R338" s="79" t="str">
        <f t="shared" si="1746"/>
        <v>0</v>
      </c>
      <c r="S338" s="79" t="s">
        <v>12</v>
      </c>
      <c r="T338" s="79" t="str">
        <f t="shared" si="1747"/>
        <v>0</v>
      </c>
      <c r="U338" s="79" t="str">
        <f t="shared" si="1748"/>
        <v>0</v>
      </c>
      <c r="V338" s="75"/>
      <c r="W338" s="59" t="str">
        <f t="shared" si="1749"/>
        <v/>
      </c>
      <c r="X338" s="59" t="str">
        <f t="shared" si="1750"/>
        <v/>
      </c>
      <c r="Y338" s="59" t="str">
        <f t="shared" si="1751"/>
        <v/>
      </c>
      <c r="Z338" s="75"/>
      <c r="AA338" s="59" t="str">
        <f t="shared" si="1752"/>
        <v/>
      </c>
      <c r="AB338" s="59" t="str">
        <f t="shared" si="1753"/>
        <v/>
      </c>
      <c r="AC338" s="59" t="str">
        <f t="shared" si="1754"/>
        <v xml:space="preserve"> </v>
      </c>
      <c r="AD338" s="75"/>
      <c r="AE338" s="59">
        <f t="shared" si="1755"/>
        <v>0</v>
      </c>
      <c r="AF338" s="59" t="str">
        <f t="shared" si="1756"/>
        <v/>
      </c>
      <c r="AG338" s="59" t="str">
        <f t="shared" si="1757"/>
        <v/>
      </c>
      <c r="AH338" s="59" t="str">
        <f t="shared" si="1758"/>
        <v/>
      </c>
      <c r="AI338" s="59" t="str">
        <f t="shared" si="1759"/>
        <v/>
      </c>
      <c r="AJ338" s="59" t="str">
        <f t="shared" si="1760"/>
        <v xml:space="preserve"> </v>
      </c>
      <c r="AK338" s="75"/>
      <c r="AL338" s="59" t="str">
        <f t="shared" si="1761"/>
        <v/>
      </c>
      <c r="AM338" s="59" t="str">
        <f t="shared" si="1762"/>
        <v/>
      </c>
      <c r="AN338" s="59" t="str">
        <f t="shared" si="1763"/>
        <v xml:space="preserve"> </v>
      </c>
      <c r="AO338" s="75"/>
      <c r="AP338" s="59" t="str">
        <f t="shared" si="1764"/>
        <v/>
      </c>
      <c r="AQ338" s="59" t="str">
        <f t="shared" si="1765"/>
        <v/>
      </c>
      <c r="AR338" s="59" t="str">
        <f t="shared" si="1766"/>
        <v xml:space="preserve"> </v>
      </c>
      <c r="AS338" s="75"/>
      <c r="AT338" s="59">
        <f t="shared" si="1767"/>
        <v>0</v>
      </c>
      <c r="AU338" s="59" t="str">
        <f t="shared" si="1768"/>
        <v/>
      </c>
      <c r="AV338" s="59" t="str">
        <f t="shared" si="1769"/>
        <v/>
      </c>
      <c r="AW338" s="59" t="str">
        <f t="shared" si="1770"/>
        <v/>
      </c>
      <c r="AX338" s="59" t="str">
        <f t="shared" si="1771"/>
        <v/>
      </c>
      <c r="AY338" s="59" t="str">
        <f t="shared" si="1772"/>
        <v xml:space="preserve"> </v>
      </c>
      <c r="AZ338" s="75"/>
      <c r="BA338" s="59" t="str">
        <f t="shared" si="1773"/>
        <v/>
      </c>
      <c r="BB338" s="59" t="str">
        <f t="shared" si="1774"/>
        <v/>
      </c>
      <c r="BC338" s="59" t="str">
        <f t="shared" si="1775"/>
        <v xml:space="preserve"> </v>
      </c>
      <c r="BD338" s="75"/>
      <c r="BE338" s="59" t="str">
        <f t="shared" si="1776"/>
        <v/>
      </c>
      <c r="BF338" s="59" t="str">
        <f t="shared" si="1777"/>
        <v/>
      </c>
      <c r="BG338" s="59" t="str">
        <f t="shared" si="1778"/>
        <v xml:space="preserve"> </v>
      </c>
      <c r="BH338" s="75"/>
      <c r="BI338" s="59">
        <f t="shared" si="1779"/>
        <v>0</v>
      </c>
      <c r="BJ338" s="59" t="str">
        <f t="shared" si="1780"/>
        <v/>
      </c>
      <c r="BK338" s="59" t="str">
        <f t="shared" si="1781"/>
        <v/>
      </c>
      <c r="BL338" s="59" t="str">
        <f t="shared" si="1782"/>
        <v/>
      </c>
      <c r="BM338" s="59" t="str">
        <f t="shared" si="1783"/>
        <v/>
      </c>
      <c r="BN338" s="59" t="str">
        <f t="shared" si="1784"/>
        <v>zero euro</v>
      </c>
      <c r="BO338" s="75"/>
      <c r="BP338" s="59" t="str">
        <f t="shared" si="1785"/>
        <v/>
      </c>
      <c r="BQ338" s="75"/>
      <c r="BR338" s="59" t="str">
        <f t="shared" si="1786"/>
        <v/>
      </c>
      <c r="BS338" s="59" t="str">
        <f t="shared" si="1787"/>
        <v/>
      </c>
      <c r="BT338" s="59" t="str">
        <f t="shared" si="1788"/>
        <v xml:space="preserve"> </v>
      </c>
      <c r="BU338" s="75"/>
      <c r="BV338" s="59">
        <f t="shared" si="1789"/>
        <v>0</v>
      </c>
      <c r="BW338" s="59" t="str">
        <f t="shared" si="1790"/>
        <v/>
      </c>
      <c r="BX338" s="59" t="str">
        <f t="shared" si="1791"/>
        <v/>
      </c>
      <c r="BY338" s="59" t="str">
        <f t="shared" si="1792"/>
        <v/>
      </c>
      <c r="BZ338" s="59" t="str">
        <f t="shared" si="1793"/>
        <v/>
      </c>
      <c r="CA338" s="59" t="str">
        <f t="shared" si="1794"/>
        <v xml:space="preserve"> </v>
      </c>
      <c r="CB338" s="75"/>
      <c r="CC338" s="19" t="str">
        <f t="shared" si="1795"/>
        <v xml:space="preserve">       zero euro  </v>
      </c>
      <c r="CD338" s="47" t="e">
        <f>#REF!*H338</f>
        <v>#REF!</v>
      </c>
    </row>
    <row r="339" spans="1:82" s="10" customFormat="1" ht="15" customHeight="1" x14ac:dyDescent="0.2">
      <c r="A339" s="23" t="s">
        <v>337</v>
      </c>
      <c r="B339" s="56">
        <v>3</v>
      </c>
      <c r="C339" s="56">
        <v>2</v>
      </c>
      <c r="D339" s="56">
        <f>$D$332+1</f>
        <v>2</v>
      </c>
      <c r="E339" s="57" t="str">
        <f>IF(G339="","",MAX(E$9:E338)+1)</f>
        <v/>
      </c>
      <c r="F339" s="78" t="s">
        <v>249</v>
      </c>
      <c r="G339" s="59"/>
      <c r="H339" s="38"/>
      <c r="I339" s="79"/>
      <c r="J339" s="79"/>
      <c r="K339" s="79"/>
      <c r="L339" s="79"/>
      <c r="M339" s="79"/>
      <c r="N339" s="79"/>
      <c r="O339" s="79"/>
      <c r="P339" s="79"/>
      <c r="Q339" s="79"/>
      <c r="R339" s="79"/>
      <c r="S339" s="79"/>
      <c r="T339" s="79"/>
      <c r="U339" s="79"/>
      <c r="V339" s="59"/>
      <c r="W339" s="59"/>
      <c r="X339" s="59"/>
      <c r="Y339" s="59"/>
      <c r="Z339" s="59"/>
      <c r="AA339" s="59"/>
      <c r="AB339" s="59"/>
      <c r="AC339" s="59"/>
      <c r="AD339" s="59"/>
      <c r="AE339" s="59"/>
      <c r="AF339" s="59"/>
      <c r="AG339" s="59"/>
      <c r="AH339" s="59"/>
      <c r="AI339" s="59"/>
      <c r="AJ339" s="59"/>
      <c r="AK339" s="59"/>
      <c r="AL339" s="59"/>
      <c r="AM339" s="59"/>
      <c r="AN339" s="59"/>
      <c r="AO339" s="59"/>
      <c r="AP339" s="59"/>
      <c r="AQ339" s="59"/>
      <c r="AR339" s="59"/>
      <c r="AS339" s="59"/>
      <c r="AT339" s="59"/>
      <c r="AU339" s="59"/>
      <c r="AV339" s="59"/>
      <c r="AW339" s="59"/>
      <c r="AX339" s="59"/>
      <c r="AY339" s="59"/>
      <c r="AZ339" s="59"/>
      <c r="BA339" s="59"/>
      <c r="BB339" s="59"/>
      <c r="BC339" s="59"/>
      <c r="BD339" s="59"/>
      <c r="BE339" s="59"/>
      <c r="BF339" s="59"/>
      <c r="BG339" s="59"/>
      <c r="BH339" s="59"/>
      <c r="BI339" s="59"/>
      <c r="BJ339" s="59"/>
      <c r="BK339" s="59"/>
      <c r="BL339" s="59"/>
      <c r="BM339" s="59"/>
      <c r="BN339" s="59"/>
      <c r="BO339" s="59"/>
      <c r="BP339" s="59"/>
      <c r="BQ339" s="59"/>
      <c r="BR339" s="59"/>
      <c r="BS339" s="59"/>
      <c r="BT339" s="59"/>
      <c r="BU339" s="59"/>
      <c r="BV339" s="59"/>
      <c r="BW339" s="59"/>
      <c r="BX339" s="59"/>
      <c r="BY339" s="59"/>
      <c r="BZ339" s="59"/>
      <c r="CA339" s="59"/>
      <c r="CB339" s="59"/>
      <c r="CC339" s="59"/>
      <c r="CD339" s="59"/>
    </row>
    <row r="340" spans="1:82" s="10" customFormat="1" ht="11.25" x14ac:dyDescent="0.2">
      <c r="A340" s="23" t="s">
        <v>337</v>
      </c>
      <c r="B340" s="80">
        <v>3</v>
      </c>
      <c r="C340" s="80">
        <v>2</v>
      </c>
      <c r="D340" s="80" t="e">
        <f>#REF!</f>
        <v>#REF!</v>
      </c>
      <c r="E340" s="49">
        <f>IF(G340="","",MAX(E$9:E339)+1)</f>
        <v>253</v>
      </c>
      <c r="F340" s="76" t="s">
        <v>250</v>
      </c>
      <c r="G340" s="75" t="s">
        <v>28</v>
      </c>
      <c r="H340" s="43">
        <v>0</v>
      </c>
      <c r="I340" s="79" t="str">
        <f t="shared" si="1380"/>
        <v xml:space="preserve"> 0,00</v>
      </c>
      <c r="J340" s="79" t="str">
        <f t="shared" si="1738"/>
        <v>0</v>
      </c>
      <c r="K340" s="79" t="str">
        <f t="shared" si="1739"/>
        <v>0</v>
      </c>
      <c r="L340" s="79" t="str">
        <f t="shared" si="1740"/>
        <v>0</v>
      </c>
      <c r="M340" s="79" t="str">
        <f t="shared" si="1741"/>
        <v>0</v>
      </c>
      <c r="N340" s="79" t="str">
        <f t="shared" si="1742"/>
        <v>0</v>
      </c>
      <c r="O340" s="79" t="str">
        <f t="shared" si="1743"/>
        <v>0</v>
      </c>
      <c r="P340" s="79" t="str">
        <f t="shared" si="1744"/>
        <v>0</v>
      </c>
      <c r="Q340" s="79" t="str">
        <f t="shared" si="1745"/>
        <v>0</v>
      </c>
      <c r="R340" s="79" t="str">
        <f t="shared" si="1746"/>
        <v>0</v>
      </c>
      <c r="S340" s="79" t="s">
        <v>12</v>
      </c>
      <c r="T340" s="79" t="str">
        <f t="shared" si="1747"/>
        <v>0</v>
      </c>
      <c r="U340" s="79" t="str">
        <f t="shared" si="1748"/>
        <v>0</v>
      </c>
      <c r="V340" s="75"/>
      <c r="W340" s="59" t="str">
        <f t="shared" si="1749"/>
        <v/>
      </c>
      <c r="X340" s="59" t="str">
        <f t="shared" si="1750"/>
        <v/>
      </c>
      <c r="Y340" s="59" t="str">
        <f t="shared" si="1751"/>
        <v/>
      </c>
      <c r="Z340" s="75"/>
      <c r="AA340" s="59" t="str">
        <f t="shared" si="1752"/>
        <v/>
      </c>
      <c r="AB340" s="59" t="str">
        <f t="shared" si="1753"/>
        <v/>
      </c>
      <c r="AC340" s="59" t="str">
        <f t="shared" si="1754"/>
        <v xml:space="preserve"> </v>
      </c>
      <c r="AD340" s="75"/>
      <c r="AE340" s="59">
        <f t="shared" si="1755"/>
        <v>0</v>
      </c>
      <c r="AF340" s="59" t="str">
        <f t="shared" si="1756"/>
        <v/>
      </c>
      <c r="AG340" s="59" t="str">
        <f t="shared" si="1757"/>
        <v/>
      </c>
      <c r="AH340" s="59" t="str">
        <f t="shared" si="1758"/>
        <v/>
      </c>
      <c r="AI340" s="59" t="str">
        <f t="shared" si="1759"/>
        <v/>
      </c>
      <c r="AJ340" s="59" t="str">
        <f t="shared" si="1760"/>
        <v xml:space="preserve"> </v>
      </c>
      <c r="AK340" s="75"/>
      <c r="AL340" s="59" t="str">
        <f t="shared" si="1761"/>
        <v/>
      </c>
      <c r="AM340" s="59" t="str">
        <f t="shared" si="1762"/>
        <v/>
      </c>
      <c r="AN340" s="59" t="str">
        <f t="shared" si="1763"/>
        <v xml:space="preserve"> </v>
      </c>
      <c r="AO340" s="75"/>
      <c r="AP340" s="59" t="str">
        <f t="shared" si="1764"/>
        <v/>
      </c>
      <c r="AQ340" s="59" t="str">
        <f t="shared" si="1765"/>
        <v/>
      </c>
      <c r="AR340" s="59" t="str">
        <f t="shared" si="1766"/>
        <v xml:space="preserve"> </v>
      </c>
      <c r="AS340" s="75"/>
      <c r="AT340" s="59">
        <f t="shared" si="1767"/>
        <v>0</v>
      </c>
      <c r="AU340" s="59" t="str">
        <f t="shared" si="1768"/>
        <v/>
      </c>
      <c r="AV340" s="59" t="str">
        <f t="shared" si="1769"/>
        <v/>
      </c>
      <c r="AW340" s="59" t="str">
        <f t="shared" si="1770"/>
        <v/>
      </c>
      <c r="AX340" s="59" t="str">
        <f t="shared" si="1771"/>
        <v/>
      </c>
      <c r="AY340" s="59" t="str">
        <f t="shared" si="1772"/>
        <v xml:space="preserve"> </v>
      </c>
      <c r="AZ340" s="75"/>
      <c r="BA340" s="59" t="str">
        <f t="shared" si="1773"/>
        <v/>
      </c>
      <c r="BB340" s="59" t="str">
        <f t="shared" si="1774"/>
        <v/>
      </c>
      <c r="BC340" s="59" t="str">
        <f t="shared" si="1775"/>
        <v xml:space="preserve"> </v>
      </c>
      <c r="BD340" s="75"/>
      <c r="BE340" s="59" t="str">
        <f t="shared" si="1776"/>
        <v/>
      </c>
      <c r="BF340" s="59" t="str">
        <f t="shared" si="1777"/>
        <v/>
      </c>
      <c r="BG340" s="59" t="str">
        <f t="shared" si="1778"/>
        <v xml:space="preserve"> </v>
      </c>
      <c r="BH340" s="75"/>
      <c r="BI340" s="59">
        <f t="shared" si="1779"/>
        <v>0</v>
      </c>
      <c r="BJ340" s="59" t="str">
        <f t="shared" si="1780"/>
        <v/>
      </c>
      <c r="BK340" s="59" t="str">
        <f t="shared" si="1781"/>
        <v/>
      </c>
      <c r="BL340" s="59" t="str">
        <f t="shared" si="1782"/>
        <v/>
      </c>
      <c r="BM340" s="59" t="str">
        <f t="shared" si="1783"/>
        <v/>
      </c>
      <c r="BN340" s="59" t="str">
        <f t="shared" si="1784"/>
        <v>zero euro</v>
      </c>
      <c r="BO340" s="75"/>
      <c r="BP340" s="59" t="str">
        <f t="shared" si="1785"/>
        <v/>
      </c>
      <c r="BQ340" s="75"/>
      <c r="BR340" s="59" t="str">
        <f t="shared" si="1786"/>
        <v/>
      </c>
      <c r="BS340" s="59" t="str">
        <f t="shared" si="1787"/>
        <v/>
      </c>
      <c r="BT340" s="59" t="str">
        <f t="shared" si="1788"/>
        <v xml:space="preserve"> </v>
      </c>
      <c r="BU340" s="75"/>
      <c r="BV340" s="59">
        <f t="shared" si="1789"/>
        <v>0</v>
      </c>
      <c r="BW340" s="59" t="str">
        <f>IF(OR(VALUE(U340)=0,BV340="",VALUE(U340)&gt;5,AND(VALUE(BV340)&gt;5,VALUE(BV340)&lt;16),AND(VALUE(BV340)&gt;65,VALUE(BV340)&lt;76),AND(VALUE(BV340)&gt;85,VALUE(BV340)&lt;96)),"",CONCATENATE(IF(VALUE(U340)=1,"un",IF(VALUE(U340)=2,"deux",IF(VALUE(U340)=3,"trois",IF(VALUE(U340)=4,"quatre",IF(VALUE(U340)=5,"cinq")))))," centime"))</f>
        <v/>
      </c>
      <c r="BX340" s="59" t="str">
        <f>IF(OR(BV340="",VALUE(U340)&lt;6,AND(VALUE(BV340)&gt;10,VALUE(BV340)&lt;17),BV340=76,BV340=96),"",CONCATENATE(IF(VALUE(U340)=6,"six",IF(VALUE(U340)=7,"sept",IF(VALUE(U340)=8,"huit",IF(VALUE(U340)=9,"neuf",IF(VALUE(BV340)=10,"dix")))))," centime"))</f>
        <v/>
      </c>
      <c r="BY340" s="59" t="str">
        <f>IF(OR(BV340="",VALUE(BV340)&lt;11,AND(VALUE(BV340)&gt;15,VALUE(BV340)&lt;71),AND(VALUE(BV340)&gt;75,VALUE(BV340)&lt;91),VALUE(BV340)&gt;95),"",CONCATENATE(IF(OR(VALUE(BV340)=91,VALUE(BV340)=71,VALUE(BV340)=11),"onze",IF(OR(VALUE(BV340)=92,VALUE(BV340)=72,VALUE(BV340)=12),"douze",IF(OR(VALUE(BV340)=93,VALUE(BV340)=73,VALUE(BV340)=13),"treize",IF(OR(BV340=94,BV340=74,BV340=14),"quatorze",IF(OR(BV340=95,BV340=75,BV340=15),"quinze")))))," centime"))</f>
        <v/>
      </c>
      <c r="BZ340" s="59" t="str">
        <f>IF(OR(BV340=16,BV340=76,BV340=96),"seize centime","")</f>
        <v/>
      </c>
      <c r="CA340" s="59" t="str">
        <f>CONCATENATE(" ",BW340,BX340,BY340,BZ340,IF(AND(VALUE(RIGHT(I340,2))&lt;&gt;0,VALUE(RIGHT(I340,1))=0),"centime",""),IF(VALUE(CONCATENATE(T340,U340))&gt;1,"s",""))</f>
        <v xml:space="preserve"> </v>
      </c>
      <c r="CB340" s="75"/>
      <c r="CC340" s="19" t="str">
        <f t="shared" si="1795"/>
        <v xml:space="preserve">       zero euro  </v>
      </c>
      <c r="CD340" s="47" t="e">
        <f>#REF!*H340</f>
        <v>#REF!</v>
      </c>
    </row>
    <row r="341" spans="1:82" s="8" customFormat="1" ht="15" customHeight="1" x14ac:dyDescent="0.2">
      <c r="A341" s="23" t="s">
        <v>337</v>
      </c>
      <c r="B341" s="29">
        <v>3</v>
      </c>
      <c r="C341" s="29">
        <v>3</v>
      </c>
      <c r="D341" s="29"/>
      <c r="E341" s="30" t="str">
        <f>IF(G341="","",MAX(E$9:E340)+1)</f>
        <v/>
      </c>
      <c r="F341" s="31" t="s">
        <v>251</v>
      </c>
      <c r="G341" s="32"/>
      <c r="H341" s="52"/>
      <c r="I341" s="64"/>
      <c r="J341" s="86"/>
      <c r="K341" s="86"/>
      <c r="L341" s="86"/>
      <c r="M341" s="86"/>
      <c r="N341" s="86"/>
      <c r="O341" s="86"/>
      <c r="P341" s="86"/>
      <c r="Q341" s="86"/>
      <c r="R341" s="86"/>
      <c r="S341" s="86"/>
      <c r="T341" s="86"/>
      <c r="U341" s="86"/>
      <c r="V341" s="87"/>
      <c r="W341" s="87"/>
      <c r="X341" s="87"/>
      <c r="Y341" s="87"/>
      <c r="Z341" s="87"/>
      <c r="AA341" s="87"/>
      <c r="AB341" s="87"/>
      <c r="AC341" s="87"/>
      <c r="AD341" s="87"/>
      <c r="AE341" s="87"/>
      <c r="AF341" s="87"/>
      <c r="AG341" s="87"/>
      <c r="AH341" s="87"/>
      <c r="AI341" s="87"/>
      <c r="AJ341" s="87"/>
      <c r="AK341" s="87"/>
      <c r="AL341" s="87"/>
      <c r="AM341" s="87"/>
      <c r="AN341" s="87"/>
      <c r="AO341" s="87"/>
      <c r="AP341" s="87"/>
      <c r="AQ341" s="87"/>
      <c r="AR341" s="87"/>
      <c r="AS341" s="87"/>
      <c r="AT341" s="87"/>
      <c r="AU341" s="87"/>
      <c r="AV341" s="87"/>
      <c r="AW341" s="87"/>
      <c r="AX341" s="87"/>
      <c r="AY341" s="87"/>
      <c r="AZ341" s="87"/>
      <c r="BA341" s="87"/>
      <c r="BB341" s="87"/>
      <c r="BC341" s="87"/>
      <c r="BD341" s="87"/>
      <c r="BE341" s="87"/>
      <c r="BF341" s="87"/>
      <c r="BG341" s="87"/>
      <c r="BH341" s="87"/>
      <c r="BI341" s="87"/>
      <c r="BJ341" s="87"/>
      <c r="BK341" s="87"/>
      <c r="BL341" s="87"/>
      <c r="BM341" s="87"/>
      <c r="BN341" s="87"/>
      <c r="BO341" s="87"/>
      <c r="BP341" s="87"/>
      <c r="BQ341" s="87"/>
      <c r="BR341" s="87"/>
      <c r="BS341" s="87"/>
      <c r="BT341" s="87"/>
      <c r="BU341" s="87"/>
      <c r="BV341" s="87"/>
      <c r="BW341" s="87"/>
      <c r="BX341" s="87"/>
      <c r="BY341" s="87"/>
      <c r="BZ341" s="87"/>
      <c r="CA341" s="87"/>
      <c r="CB341" s="87"/>
      <c r="CC341" s="52"/>
      <c r="CD341" s="32"/>
    </row>
    <row r="342" spans="1:82" s="10" customFormat="1" ht="15" customHeight="1" x14ac:dyDescent="0.2">
      <c r="A342" s="23" t="s">
        <v>337</v>
      </c>
      <c r="B342" s="56">
        <v>3</v>
      </c>
      <c r="C342" s="56">
        <v>3</v>
      </c>
      <c r="D342" s="56">
        <f>$D$341+1</f>
        <v>1</v>
      </c>
      <c r="E342" s="57" t="str">
        <f>IF(G342="","",MAX(E$9:E341)+1)</f>
        <v/>
      </c>
      <c r="F342" s="78" t="s">
        <v>252</v>
      </c>
      <c r="G342" s="59"/>
      <c r="H342" s="38"/>
      <c r="I342" s="79"/>
      <c r="J342" s="79"/>
      <c r="K342" s="79"/>
      <c r="L342" s="79"/>
      <c r="M342" s="79"/>
      <c r="N342" s="79"/>
      <c r="O342" s="79"/>
      <c r="P342" s="79"/>
      <c r="Q342" s="79"/>
      <c r="R342" s="79"/>
      <c r="S342" s="79"/>
      <c r="T342" s="79"/>
      <c r="U342" s="79"/>
      <c r="V342" s="59"/>
      <c r="W342" s="59"/>
      <c r="X342" s="59"/>
      <c r="Y342" s="59"/>
      <c r="Z342" s="59"/>
      <c r="AA342" s="59"/>
      <c r="AB342" s="59"/>
      <c r="AC342" s="59"/>
      <c r="AD342" s="59"/>
      <c r="AE342" s="59"/>
      <c r="AF342" s="59"/>
      <c r="AG342" s="59"/>
      <c r="AH342" s="59"/>
      <c r="AI342" s="59"/>
      <c r="AJ342" s="59"/>
      <c r="AK342" s="59"/>
      <c r="AL342" s="59"/>
      <c r="AM342" s="59"/>
      <c r="AN342" s="59"/>
      <c r="AO342" s="59"/>
      <c r="AP342" s="59"/>
      <c r="AQ342" s="59"/>
      <c r="AR342" s="59"/>
      <c r="AS342" s="59"/>
      <c r="AT342" s="59"/>
      <c r="AU342" s="59"/>
      <c r="AV342" s="59"/>
      <c r="AW342" s="59"/>
      <c r="AX342" s="59"/>
      <c r="AY342" s="59"/>
      <c r="AZ342" s="59"/>
      <c r="BA342" s="59"/>
      <c r="BB342" s="59"/>
      <c r="BC342" s="59"/>
      <c r="BD342" s="59"/>
      <c r="BE342" s="59"/>
      <c r="BF342" s="59"/>
      <c r="BG342" s="59"/>
      <c r="BH342" s="59"/>
      <c r="BI342" s="59"/>
      <c r="BJ342" s="59"/>
      <c r="BK342" s="59"/>
      <c r="BL342" s="59"/>
      <c r="BM342" s="59"/>
      <c r="BN342" s="59"/>
      <c r="BO342" s="59"/>
      <c r="BP342" s="59"/>
      <c r="BQ342" s="59"/>
      <c r="BR342" s="59"/>
      <c r="BS342" s="59"/>
      <c r="BT342" s="59"/>
      <c r="BU342" s="59"/>
      <c r="BV342" s="59"/>
      <c r="BW342" s="59"/>
      <c r="BX342" s="59"/>
      <c r="BY342" s="59"/>
      <c r="BZ342" s="59"/>
      <c r="CA342" s="59"/>
      <c r="CB342" s="59"/>
      <c r="CC342" s="59"/>
      <c r="CD342" s="59"/>
    </row>
    <row r="343" spans="1:82" s="10" customFormat="1" ht="33.75" x14ac:dyDescent="0.2">
      <c r="A343" s="23" t="s">
        <v>337</v>
      </c>
      <c r="B343" s="80">
        <v>3</v>
      </c>
      <c r="C343" s="80" t="e">
        <f>#REF!</f>
        <v>#REF!</v>
      </c>
      <c r="D343" s="80" t="e">
        <f>#REF!</f>
        <v>#REF!</v>
      </c>
      <c r="E343" s="49">
        <f>IF(G343="","",MAX(E$9:E342)+1)</f>
        <v>254</v>
      </c>
      <c r="F343" s="76" t="s">
        <v>253</v>
      </c>
      <c r="G343" s="75" t="s">
        <v>28</v>
      </c>
      <c r="H343" s="43">
        <v>0</v>
      </c>
      <c r="I343" s="79" t="str">
        <f t="shared" si="1380"/>
        <v xml:space="preserve"> 0,00</v>
      </c>
      <c r="J343" s="79" t="str">
        <f t="shared" si="1738"/>
        <v>0</v>
      </c>
      <c r="K343" s="79" t="str">
        <f t="shared" si="1739"/>
        <v>0</v>
      </c>
      <c r="L343" s="79" t="str">
        <f t="shared" si="1740"/>
        <v>0</v>
      </c>
      <c r="M343" s="79" t="str">
        <f t="shared" si="1741"/>
        <v>0</v>
      </c>
      <c r="N343" s="79" t="str">
        <f t="shared" si="1742"/>
        <v>0</v>
      </c>
      <c r="O343" s="79" t="str">
        <f t="shared" si="1743"/>
        <v>0</v>
      </c>
      <c r="P343" s="79" t="str">
        <f t="shared" si="1744"/>
        <v>0</v>
      </c>
      <c r="Q343" s="79" t="str">
        <f t="shared" si="1745"/>
        <v>0</v>
      </c>
      <c r="R343" s="79" t="str">
        <f t="shared" si="1746"/>
        <v>0</v>
      </c>
      <c r="S343" s="79" t="s">
        <v>12</v>
      </c>
      <c r="T343" s="79" t="str">
        <f t="shared" si="1747"/>
        <v>0</v>
      </c>
      <c r="U343" s="79" t="str">
        <f t="shared" si="1748"/>
        <v>0</v>
      </c>
      <c r="V343" s="75"/>
      <c r="W343" s="59" t="str">
        <f t="shared" si="1749"/>
        <v/>
      </c>
      <c r="X343" s="59" t="str">
        <f t="shared" si="1750"/>
        <v/>
      </c>
      <c r="Y343" s="59" t="str">
        <f t="shared" si="1751"/>
        <v/>
      </c>
      <c r="Z343" s="75"/>
      <c r="AA343" s="59" t="str">
        <f t="shared" si="1752"/>
        <v/>
      </c>
      <c r="AB343" s="59" t="str">
        <f t="shared" si="1753"/>
        <v/>
      </c>
      <c r="AC343" s="59" t="str">
        <f t="shared" si="1754"/>
        <v xml:space="preserve"> </v>
      </c>
      <c r="AD343" s="75"/>
      <c r="AE343" s="59">
        <f t="shared" si="1755"/>
        <v>0</v>
      </c>
      <c r="AF343" s="59" t="str">
        <f t="shared" si="1756"/>
        <v/>
      </c>
      <c r="AG343" s="59" t="str">
        <f t="shared" si="1757"/>
        <v/>
      </c>
      <c r="AH343" s="59" t="str">
        <f t="shared" si="1758"/>
        <v/>
      </c>
      <c r="AI343" s="59" t="str">
        <f t="shared" si="1759"/>
        <v/>
      </c>
      <c r="AJ343" s="59" t="str">
        <f t="shared" si="1760"/>
        <v xml:space="preserve"> </v>
      </c>
      <c r="AK343" s="75"/>
      <c r="AL343" s="59" t="str">
        <f t="shared" si="1761"/>
        <v/>
      </c>
      <c r="AM343" s="59" t="str">
        <f t="shared" si="1762"/>
        <v/>
      </c>
      <c r="AN343" s="59" t="str">
        <f t="shared" si="1763"/>
        <v xml:space="preserve"> </v>
      </c>
      <c r="AO343" s="75"/>
      <c r="AP343" s="59" t="str">
        <f t="shared" si="1764"/>
        <v/>
      </c>
      <c r="AQ343" s="59" t="str">
        <f t="shared" si="1765"/>
        <v/>
      </c>
      <c r="AR343" s="59" t="str">
        <f t="shared" si="1766"/>
        <v xml:space="preserve"> </v>
      </c>
      <c r="AS343" s="75"/>
      <c r="AT343" s="59">
        <f t="shared" si="1767"/>
        <v>0</v>
      </c>
      <c r="AU343" s="59" t="str">
        <f t="shared" si="1768"/>
        <v/>
      </c>
      <c r="AV343" s="59" t="str">
        <f t="shared" si="1769"/>
        <v/>
      </c>
      <c r="AW343" s="59" t="str">
        <f t="shared" si="1770"/>
        <v/>
      </c>
      <c r="AX343" s="59" t="str">
        <f t="shared" si="1771"/>
        <v/>
      </c>
      <c r="AY343" s="59" t="str">
        <f t="shared" si="1772"/>
        <v xml:space="preserve"> </v>
      </c>
      <c r="AZ343" s="75"/>
      <c r="BA343" s="59" t="str">
        <f t="shared" si="1773"/>
        <v/>
      </c>
      <c r="BB343" s="59" t="str">
        <f t="shared" si="1774"/>
        <v/>
      </c>
      <c r="BC343" s="59" t="str">
        <f t="shared" si="1775"/>
        <v xml:space="preserve"> </v>
      </c>
      <c r="BD343" s="75"/>
      <c r="BE343" s="59" t="str">
        <f t="shared" si="1776"/>
        <v/>
      </c>
      <c r="BF343" s="59" t="str">
        <f t="shared" si="1777"/>
        <v/>
      </c>
      <c r="BG343" s="59" t="str">
        <f t="shared" si="1778"/>
        <v xml:space="preserve"> </v>
      </c>
      <c r="BH343" s="75"/>
      <c r="BI343" s="59">
        <f t="shared" si="1779"/>
        <v>0</v>
      </c>
      <c r="BJ343" s="59" t="str">
        <f t="shared" si="1780"/>
        <v/>
      </c>
      <c r="BK343" s="59" t="str">
        <f t="shared" si="1781"/>
        <v/>
      </c>
      <c r="BL343" s="59" t="str">
        <f t="shared" si="1782"/>
        <v/>
      </c>
      <c r="BM343" s="59" t="str">
        <f t="shared" si="1783"/>
        <v/>
      </c>
      <c r="BN343" s="59" t="str">
        <f t="shared" si="1784"/>
        <v>zero euro</v>
      </c>
      <c r="BO343" s="75"/>
      <c r="BP343" s="59" t="str">
        <f t="shared" si="1785"/>
        <v/>
      </c>
      <c r="BQ343" s="75"/>
      <c r="BR343" s="59" t="str">
        <f t="shared" si="1786"/>
        <v/>
      </c>
      <c r="BS343" s="59" t="str">
        <f t="shared" si="1787"/>
        <v/>
      </c>
      <c r="BT343" s="59" t="str">
        <f t="shared" si="1788"/>
        <v xml:space="preserve"> </v>
      </c>
      <c r="BU343" s="75"/>
      <c r="BV343" s="59">
        <f t="shared" si="1789"/>
        <v>0</v>
      </c>
      <c r="BW343" s="59" t="str">
        <f t="shared" ref="BW343:BW348" si="1796">IF(OR(VALUE(U343)=0,BV343="",VALUE(U343)&gt;5,AND(VALUE(BV343)&gt;5,VALUE(BV343)&lt;16),AND(VALUE(BV343)&gt;65,VALUE(BV343)&lt;76),AND(VALUE(BV343)&gt;85,VALUE(BV343)&lt;96)),"",CONCATENATE(IF(VALUE(U343)=1,"un",IF(VALUE(U343)=2,"deux",IF(VALUE(U343)=3,"trois",IF(VALUE(U343)=4,"quatre",IF(VALUE(U343)=5,"cinq")))))," centime"))</f>
        <v/>
      </c>
      <c r="BX343" s="59" t="str">
        <f t="shared" ref="BX343:BX348" si="1797">IF(OR(BV343="",VALUE(U343)&lt;6,AND(VALUE(BV343)&gt;10,VALUE(BV343)&lt;17),BV343=76,BV343=96),"",CONCATENATE(IF(VALUE(U343)=6,"six",IF(VALUE(U343)=7,"sept",IF(VALUE(U343)=8,"huit",IF(VALUE(U343)=9,"neuf",IF(VALUE(BV343)=10,"dix")))))," centime"))</f>
        <v/>
      </c>
      <c r="BY343" s="59" t="str">
        <f t="shared" ref="BY343:BY348" si="1798">IF(OR(BV343="",VALUE(BV343)&lt;11,AND(VALUE(BV343)&gt;15,VALUE(BV343)&lt;71),AND(VALUE(BV343)&gt;75,VALUE(BV343)&lt;91),VALUE(BV343)&gt;95),"",CONCATENATE(IF(OR(VALUE(BV343)=91,VALUE(BV343)=71,VALUE(BV343)=11),"onze",IF(OR(VALUE(BV343)=92,VALUE(BV343)=72,VALUE(BV343)=12),"douze",IF(OR(VALUE(BV343)=93,VALUE(BV343)=73,VALUE(BV343)=13),"treize",IF(OR(BV343=94,BV343=74,BV343=14),"quatorze",IF(OR(BV343=95,BV343=75,BV343=15),"quinze")))))," centime"))</f>
        <v/>
      </c>
      <c r="BZ343" s="59" t="str">
        <f t="shared" ref="BZ343:BZ348" si="1799">IF(OR(BV343=16,BV343=76,BV343=96),"seize centime","")</f>
        <v/>
      </c>
      <c r="CA343" s="59" t="str">
        <f t="shared" ref="CA343:CA348" si="1800">CONCATENATE(" ",BW343,BX343,BY343,BZ343,IF(AND(VALUE(RIGHT(I343,2))&lt;&gt;0,VALUE(RIGHT(I343,1))=0),"centime",""),IF(VALUE(CONCATENATE(T343,U343))&gt;1,"s",""))</f>
        <v xml:space="preserve"> </v>
      </c>
      <c r="CB343" s="75"/>
      <c r="CC343" s="19" t="str">
        <f t="shared" si="1795"/>
        <v xml:space="preserve">       zero euro  </v>
      </c>
      <c r="CD343" s="47" t="e">
        <f>#REF!*H343</f>
        <v>#REF!</v>
      </c>
    </row>
    <row r="344" spans="1:82" s="10" customFormat="1" ht="33.75" x14ac:dyDescent="0.2">
      <c r="A344" s="23" t="s">
        <v>337</v>
      </c>
      <c r="B344" s="80">
        <v>3</v>
      </c>
      <c r="C344" s="80" t="e">
        <f t="shared" ref="C344:D348" si="1801">C343</f>
        <v>#REF!</v>
      </c>
      <c r="D344" s="80" t="e">
        <f t="shared" si="1801"/>
        <v>#REF!</v>
      </c>
      <c r="E344" s="49">
        <f>IF(G344="","",MAX(E$9:E343)+1)</f>
        <v>255</v>
      </c>
      <c r="F344" s="76" t="s">
        <v>254</v>
      </c>
      <c r="G344" s="75" t="s">
        <v>28</v>
      </c>
      <c r="H344" s="43">
        <v>0</v>
      </c>
      <c r="I344" s="79" t="str">
        <f t="shared" si="1380"/>
        <v xml:space="preserve"> 0,00</v>
      </c>
      <c r="J344" s="79" t="str">
        <f t="shared" si="1738"/>
        <v>0</v>
      </c>
      <c r="K344" s="79" t="str">
        <f t="shared" si="1739"/>
        <v>0</v>
      </c>
      <c r="L344" s="79" t="str">
        <f t="shared" si="1740"/>
        <v>0</v>
      </c>
      <c r="M344" s="79" t="str">
        <f t="shared" si="1741"/>
        <v>0</v>
      </c>
      <c r="N344" s="79" t="str">
        <f t="shared" si="1742"/>
        <v>0</v>
      </c>
      <c r="O344" s="79" t="str">
        <f t="shared" si="1743"/>
        <v>0</v>
      </c>
      <c r="P344" s="79" t="str">
        <f t="shared" si="1744"/>
        <v>0</v>
      </c>
      <c r="Q344" s="79" t="str">
        <f t="shared" si="1745"/>
        <v>0</v>
      </c>
      <c r="R344" s="79" t="str">
        <f t="shared" si="1746"/>
        <v>0</v>
      </c>
      <c r="S344" s="79" t="s">
        <v>12</v>
      </c>
      <c r="T344" s="79" t="str">
        <f t="shared" si="1747"/>
        <v>0</v>
      </c>
      <c r="U344" s="79" t="str">
        <f t="shared" si="1748"/>
        <v>0</v>
      </c>
      <c r="V344" s="75"/>
      <c r="W344" s="59" t="str">
        <f t="shared" si="1749"/>
        <v/>
      </c>
      <c r="X344" s="59" t="str">
        <f t="shared" si="1750"/>
        <v/>
      </c>
      <c r="Y344" s="59" t="str">
        <f t="shared" si="1751"/>
        <v/>
      </c>
      <c r="Z344" s="75"/>
      <c r="AA344" s="59" t="str">
        <f t="shared" si="1752"/>
        <v/>
      </c>
      <c r="AB344" s="59" t="str">
        <f t="shared" si="1753"/>
        <v/>
      </c>
      <c r="AC344" s="59" t="str">
        <f t="shared" si="1754"/>
        <v xml:space="preserve"> </v>
      </c>
      <c r="AD344" s="75"/>
      <c r="AE344" s="59">
        <f t="shared" si="1755"/>
        <v>0</v>
      </c>
      <c r="AF344" s="59" t="str">
        <f t="shared" si="1756"/>
        <v/>
      </c>
      <c r="AG344" s="59" t="str">
        <f t="shared" si="1757"/>
        <v/>
      </c>
      <c r="AH344" s="59" t="str">
        <f t="shared" si="1758"/>
        <v/>
      </c>
      <c r="AI344" s="59" t="str">
        <f t="shared" si="1759"/>
        <v/>
      </c>
      <c r="AJ344" s="59" t="str">
        <f t="shared" si="1760"/>
        <v xml:space="preserve"> </v>
      </c>
      <c r="AK344" s="75"/>
      <c r="AL344" s="59" t="str">
        <f t="shared" si="1761"/>
        <v/>
      </c>
      <c r="AM344" s="59" t="str">
        <f t="shared" si="1762"/>
        <v/>
      </c>
      <c r="AN344" s="59" t="str">
        <f t="shared" si="1763"/>
        <v xml:space="preserve"> </v>
      </c>
      <c r="AO344" s="75"/>
      <c r="AP344" s="59" t="str">
        <f t="shared" si="1764"/>
        <v/>
      </c>
      <c r="AQ344" s="59" t="str">
        <f t="shared" si="1765"/>
        <v/>
      </c>
      <c r="AR344" s="59" t="str">
        <f t="shared" si="1766"/>
        <v xml:space="preserve"> </v>
      </c>
      <c r="AS344" s="75"/>
      <c r="AT344" s="59">
        <f t="shared" si="1767"/>
        <v>0</v>
      </c>
      <c r="AU344" s="59" t="str">
        <f t="shared" si="1768"/>
        <v/>
      </c>
      <c r="AV344" s="59" t="str">
        <f t="shared" si="1769"/>
        <v/>
      </c>
      <c r="AW344" s="59" t="str">
        <f t="shared" si="1770"/>
        <v/>
      </c>
      <c r="AX344" s="59" t="str">
        <f t="shared" si="1771"/>
        <v/>
      </c>
      <c r="AY344" s="59" t="str">
        <f t="shared" si="1772"/>
        <v xml:space="preserve"> </v>
      </c>
      <c r="AZ344" s="75"/>
      <c r="BA344" s="59" t="str">
        <f t="shared" si="1773"/>
        <v/>
      </c>
      <c r="BB344" s="59" t="str">
        <f t="shared" si="1774"/>
        <v/>
      </c>
      <c r="BC344" s="59" t="str">
        <f t="shared" si="1775"/>
        <v xml:space="preserve"> </v>
      </c>
      <c r="BD344" s="75"/>
      <c r="BE344" s="59" t="str">
        <f t="shared" si="1776"/>
        <v/>
      </c>
      <c r="BF344" s="59" t="str">
        <f t="shared" si="1777"/>
        <v/>
      </c>
      <c r="BG344" s="59" t="str">
        <f t="shared" si="1778"/>
        <v xml:space="preserve"> </v>
      </c>
      <c r="BH344" s="75"/>
      <c r="BI344" s="59">
        <f t="shared" si="1779"/>
        <v>0</v>
      </c>
      <c r="BJ344" s="59" t="str">
        <f t="shared" si="1780"/>
        <v/>
      </c>
      <c r="BK344" s="59" t="str">
        <f t="shared" si="1781"/>
        <v/>
      </c>
      <c r="BL344" s="59" t="str">
        <f t="shared" si="1782"/>
        <v/>
      </c>
      <c r="BM344" s="59" t="str">
        <f t="shared" si="1783"/>
        <v/>
      </c>
      <c r="BN344" s="59" t="str">
        <f t="shared" si="1784"/>
        <v>zero euro</v>
      </c>
      <c r="BO344" s="75"/>
      <c r="BP344" s="59" t="str">
        <f t="shared" si="1785"/>
        <v/>
      </c>
      <c r="BQ344" s="75"/>
      <c r="BR344" s="59" t="str">
        <f t="shared" si="1786"/>
        <v/>
      </c>
      <c r="BS344" s="59" t="str">
        <f t="shared" si="1787"/>
        <v/>
      </c>
      <c r="BT344" s="59" t="str">
        <f t="shared" si="1788"/>
        <v xml:space="preserve"> </v>
      </c>
      <c r="BU344" s="75"/>
      <c r="BV344" s="59">
        <f t="shared" si="1789"/>
        <v>0</v>
      </c>
      <c r="BW344" s="59" t="str">
        <f t="shared" si="1796"/>
        <v/>
      </c>
      <c r="BX344" s="59" t="str">
        <f t="shared" si="1797"/>
        <v/>
      </c>
      <c r="BY344" s="59" t="str">
        <f t="shared" si="1798"/>
        <v/>
      </c>
      <c r="BZ344" s="59" t="str">
        <f t="shared" si="1799"/>
        <v/>
      </c>
      <c r="CA344" s="59" t="str">
        <f t="shared" si="1800"/>
        <v xml:space="preserve"> </v>
      </c>
      <c r="CB344" s="75"/>
      <c r="CC344" s="19" t="str">
        <f t="shared" si="1795"/>
        <v xml:space="preserve">       zero euro  </v>
      </c>
      <c r="CD344" s="47" t="e">
        <f>#REF!*H344</f>
        <v>#REF!</v>
      </c>
    </row>
    <row r="345" spans="1:82" s="10" customFormat="1" ht="33.75" x14ac:dyDescent="0.2">
      <c r="A345" s="23" t="s">
        <v>337</v>
      </c>
      <c r="B345" s="80">
        <v>3</v>
      </c>
      <c r="C345" s="80" t="e">
        <f t="shared" si="1801"/>
        <v>#REF!</v>
      </c>
      <c r="D345" s="80" t="e">
        <f t="shared" si="1801"/>
        <v>#REF!</v>
      </c>
      <c r="E345" s="49">
        <f>IF(G345="","",MAX(E$9:E344)+1)</f>
        <v>256</v>
      </c>
      <c r="F345" s="76" t="s">
        <v>255</v>
      </c>
      <c r="G345" s="75" t="s">
        <v>28</v>
      </c>
      <c r="H345" s="43">
        <v>0</v>
      </c>
      <c r="I345" s="79" t="str">
        <f t="shared" si="1380"/>
        <v xml:space="preserve"> 0,00</v>
      </c>
      <c r="J345" s="79" t="str">
        <f t="shared" si="1738"/>
        <v>0</v>
      </c>
      <c r="K345" s="79" t="str">
        <f t="shared" si="1739"/>
        <v>0</v>
      </c>
      <c r="L345" s="79" t="str">
        <f t="shared" si="1740"/>
        <v>0</v>
      </c>
      <c r="M345" s="79" t="str">
        <f t="shared" si="1741"/>
        <v>0</v>
      </c>
      <c r="N345" s="79" t="str">
        <f t="shared" si="1742"/>
        <v>0</v>
      </c>
      <c r="O345" s="79" t="str">
        <f t="shared" si="1743"/>
        <v>0</v>
      </c>
      <c r="P345" s="79" t="str">
        <f t="shared" si="1744"/>
        <v>0</v>
      </c>
      <c r="Q345" s="79" t="str">
        <f t="shared" si="1745"/>
        <v>0</v>
      </c>
      <c r="R345" s="79" t="str">
        <f t="shared" si="1746"/>
        <v>0</v>
      </c>
      <c r="S345" s="79" t="s">
        <v>12</v>
      </c>
      <c r="T345" s="79" t="str">
        <f t="shared" si="1747"/>
        <v>0</v>
      </c>
      <c r="U345" s="79" t="str">
        <f t="shared" si="1748"/>
        <v>0</v>
      </c>
      <c r="V345" s="75"/>
      <c r="W345" s="59" t="str">
        <f t="shared" si="1749"/>
        <v/>
      </c>
      <c r="X345" s="59" t="str">
        <f t="shared" si="1750"/>
        <v/>
      </c>
      <c r="Y345" s="59" t="str">
        <f t="shared" si="1751"/>
        <v/>
      </c>
      <c r="Z345" s="75"/>
      <c r="AA345" s="59" t="str">
        <f t="shared" si="1752"/>
        <v/>
      </c>
      <c r="AB345" s="59" t="str">
        <f t="shared" si="1753"/>
        <v/>
      </c>
      <c r="AC345" s="59" t="str">
        <f t="shared" si="1754"/>
        <v xml:space="preserve"> </v>
      </c>
      <c r="AD345" s="75"/>
      <c r="AE345" s="59">
        <f t="shared" si="1755"/>
        <v>0</v>
      </c>
      <c r="AF345" s="59" t="str">
        <f t="shared" si="1756"/>
        <v/>
      </c>
      <c r="AG345" s="59" t="str">
        <f t="shared" si="1757"/>
        <v/>
      </c>
      <c r="AH345" s="59" t="str">
        <f t="shared" si="1758"/>
        <v/>
      </c>
      <c r="AI345" s="59" t="str">
        <f t="shared" si="1759"/>
        <v/>
      </c>
      <c r="AJ345" s="59" t="str">
        <f t="shared" si="1760"/>
        <v xml:space="preserve"> </v>
      </c>
      <c r="AK345" s="75"/>
      <c r="AL345" s="59" t="str">
        <f t="shared" si="1761"/>
        <v/>
      </c>
      <c r="AM345" s="59" t="str">
        <f t="shared" si="1762"/>
        <v/>
      </c>
      <c r="AN345" s="59" t="str">
        <f t="shared" si="1763"/>
        <v xml:space="preserve"> </v>
      </c>
      <c r="AO345" s="75"/>
      <c r="AP345" s="59" t="str">
        <f t="shared" si="1764"/>
        <v/>
      </c>
      <c r="AQ345" s="59" t="str">
        <f t="shared" si="1765"/>
        <v/>
      </c>
      <c r="AR345" s="59" t="str">
        <f t="shared" si="1766"/>
        <v xml:space="preserve"> </v>
      </c>
      <c r="AS345" s="75"/>
      <c r="AT345" s="59">
        <f t="shared" si="1767"/>
        <v>0</v>
      </c>
      <c r="AU345" s="59" t="str">
        <f t="shared" si="1768"/>
        <v/>
      </c>
      <c r="AV345" s="59" t="str">
        <f t="shared" si="1769"/>
        <v/>
      </c>
      <c r="AW345" s="59" t="str">
        <f t="shared" si="1770"/>
        <v/>
      </c>
      <c r="AX345" s="59" t="str">
        <f t="shared" si="1771"/>
        <v/>
      </c>
      <c r="AY345" s="59" t="str">
        <f t="shared" si="1772"/>
        <v xml:space="preserve"> </v>
      </c>
      <c r="AZ345" s="75"/>
      <c r="BA345" s="59" t="str">
        <f t="shared" si="1773"/>
        <v/>
      </c>
      <c r="BB345" s="59" t="str">
        <f t="shared" si="1774"/>
        <v/>
      </c>
      <c r="BC345" s="59" t="str">
        <f t="shared" si="1775"/>
        <v xml:space="preserve"> </v>
      </c>
      <c r="BD345" s="75"/>
      <c r="BE345" s="59" t="str">
        <f t="shared" si="1776"/>
        <v/>
      </c>
      <c r="BF345" s="59" t="str">
        <f t="shared" si="1777"/>
        <v/>
      </c>
      <c r="BG345" s="59" t="str">
        <f t="shared" si="1778"/>
        <v xml:space="preserve"> </v>
      </c>
      <c r="BH345" s="75"/>
      <c r="BI345" s="59">
        <f t="shared" si="1779"/>
        <v>0</v>
      </c>
      <c r="BJ345" s="59" t="str">
        <f t="shared" si="1780"/>
        <v/>
      </c>
      <c r="BK345" s="59" t="str">
        <f t="shared" si="1781"/>
        <v/>
      </c>
      <c r="BL345" s="59" t="str">
        <f t="shared" si="1782"/>
        <v/>
      </c>
      <c r="BM345" s="59" t="str">
        <f t="shared" si="1783"/>
        <v/>
      </c>
      <c r="BN345" s="59" t="str">
        <f t="shared" si="1784"/>
        <v>zero euro</v>
      </c>
      <c r="BO345" s="75"/>
      <c r="BP345" s="59" t="str">
        <f t="shared" si="1785"/>
        <v/>
      </c>
      <c r="BQ345" s="75"/>
      <c r="BR345" s="59" t="str">
        <f t="shared" si="1786"/>
        <v/>
      </c>
      <c r="BS345" s="59" t="str">
        <f t="shared" si="1787"/>
        <v/>
      </c>
      <c r="BT345" s="59" t="str">
        <f t="shared" si="1788"/>
        <v xml:space="preserve"> </v>
      </c>
      <c r="BU345" s="75"/>
      <c r="BV345" s="59">
        <f t="shared" si="1789"/>
        <v>0</v>
      </c>
      <c r="BW345" s="59" t="str">
        <f t="shared" si="1796"/>
        <v/>
      </c>
      <c r="BX345" s="59" t="str">
        <f t="shared" si="1797"/>
        <v/>
      </c>
      <c r="BY345" s="59" t="str">
        <f t="shared" si="1798"/>
        <v/>
      </c>
      <c r="BZ345" s="59" t="str">
        <f t="shared" si="1799"/>
        <v/>
      </c>
      <c r="CA345" s="59" t="str">
        <f t="shared" si="1800"/>
        <v xml:space="preserve"> </v>
      </c>
      <c r="CB345" s="75"/>
      <c r="CC345" s="19" t="str">
        <f t="shared" si="1795"/>
        <v xml:space="preserve">       zero euro  </v>
      </c>
      <c r="CD345" s="47" t="e">
        <f>#REF!*H345</f>
        <v>#REF!</v>
      </c>
    </row>
    <row r="346" spans="1:82" s="10" customFormat="1" ht="33.75" x14ac:dyDescent="0.2">
      <c r="A346" s="23" t="s">
        <v>337</v>
      </c>
      <c r="B346" s="80">
        <v>3</v>
      </c>
      <c r="C346" s="80" t="e">
        <f t="shared" si="1801"/>
        <v>#REF!</v>
      </c>
      <c r="D346" s="80" t="e">
        <f t="shared" si="1801"/>
        <v>#REF!</v>
      </c>
      <c r="E346" s="49">
        <f>IF(G346="","",MAX(E$9:E345)+1)</f>
        <v>257</v>
      </c>
      <c r="F346" s="76" t="s">
        <v>256</v>
      </c>
      <c r="G346" s="75" t="s">
        <v>28</v>
      </c>
      <c r="H346" s="43">
        <v>0</v>
      </c>
      <c r="I346" s="79" t="str">
        <f t="shared" si="1380"/>
        <v xml:space="preserve"> 0,00</v>
      </c>
      <c r="J346" s="79" t="str">
        <f t="shared" si="1738"/>
        <v>0</v>
      </c>
      <c r="K346" s="79" t="str">
        <f t="shared" si="1739"/>
        <v>0</v>
      </c>
      <c r="L346" s="79" t="str">
        <f t="shared" si="1740"/>
        <v>0</v>
      </c>
      <c r="M346" s="79" t="str">
        <f t="shared" si="1741"/>
        <v>0</v>
      </c>
      <c r="N346" s="79" t="str">
        <f t="shared" si="1742"/>
        <v>0</v>
      </c>
      <c r="O346" s="79" t="str">
        <f t="shared" si="1743"/>
        <v>0</v>
      </c>
      <c r="P346" s="79" t="str">
        <f t="shared" si="1744"/>
        <v>0</v>
      </c>
      <c r="Q346" s="79" t="str">
        <f t="shared" si="1745"/>
        <v>0</v>
      </c>
      <c r="R346" s="79" t="str">
        <f t="shared" si="1746"/>
        <v>0</v>
      </c>
      <c r="S346" s="79" t="s">
        <v>12</v>
      </c>
      <c r="T346" s="79" t="str">
        <f t="shared" si="1747"/>
        <v>0</v>
      </c>
      <c r="U346" s="79" t="str">
        <f t="shared" si="1748"/>
        <v>0</v>
      </c>
      <c r="V346" s="75"/>
      <c r="W346" s="59" t="str">
        <f t="shared" si="1749"/>
        <v/>
      </c>
      <c r="X346" s="59" t="str">
        <f t="shared" si="1750"/>
        <v/>
      </c>
      <c r="Y346" s="59" t="str">
        <f t="shared" si="1751"/>
        <v/>
      </c>
      <c r="Z346" s="75"/>
      <c r="AA346" s="59" t="str">
        <f t="shared" si="1752"/>
        <v/>
      </c>
      <c r="AB346" s="59" t="str">
        <f t="shared" si="1753"/>
        <v/>
      </c>
      <c r="AC346" s="59" t="str">
        <f t="shared" si="1754"/>
        <v xml:space="preserve"> </v>
      </c>
      <c r="AD346" s="75"/>
      <c r="AE346" s="59">
        <f t="shared" si="1755"/>
        <v>0</v>
      </c>
      <c r="AF346" s="59" t="str">
        <f t="shared" si="1756"/>
        <v/>
      </c>
      <c r="AG346" s="59" t="str">
        <f t="shared" si="1757"/>
        <v/>
      </c>
      <c r="AH346" s="59" t="str">
        <f t="shared" si="1758"/>
        <v/>
      </c>
      <c r="AI346" s="59" t="str">
        <f t="shared" si="1759"/>
        <v/>
      </c>
      <c r="AJ346" s="59" t="str">
        <f t="shared" si="1760"/>
        <v xml:space="preserve"> </v>
      </c>
      <c r="AK346" s="75"/>
      <c r="AL346" s="59" t="str">
        <f t="shared" si="1761"/>
        <v/>
      </c>
      <c r="AM346" s="59" t="str">
        <f t="shared" si="1762"/>
        <v/>
      </c>
      <c r="AN346" s="59" t="str">
        <f t="shared" si="1763"/>
        <v xml:space="preserve"> </v>
      </c>
      <c r="AO346" s="75"/>
      <c r="AP346" s="59" t="str">
        <f t="shared" si="1764"/>
        <v/>
      </c>
      <c r="AQ346" s="59" t="str">
        <f t="shared" si="1765"/>
        <v/>
      </c>
      <c r="AR346" s="59" t="str">
        <f t="shared" si="1766"/>
        <v xml:space="preserve"> </v>
      </c>
      <c r="AS346" s="75"/>
      <c r="AT346" s="59">
        <f t="shared" si="1767"/>
        <v>0</v>
      </c>
      <c r="AU346" s="59" t="str">
        <f t="shared" si="1768"/>
        <v/>
      </c>
      <c r="AV346" s="59" t="str">
        <f t="shared" si="1769"/>
        <v/>
      </c>
      <c r="AW346" s="59" t="str">
        <f t="shared" si="1770"/>
        <v/>
      </c>
      <c r="AX346" s="59" t="str">
        <f t="shared" si="1771"/>
        <v/>
      </c>
      <c r="AY346" s="59" t="str">
        <f t="shared" si="1772"/>
        <v xml:space="preserve"> </v>
      </c>
      <c r="AZ346" s="75"/>
      <c r="BA346" s="59" t="str">
        <f t="shared" si="1773"/>
        <v/>
      </c>
      <c r="BB346" s="59" t="str">
        <f t="shared" si="1774"/>
        <v/>
      </c>
      <c r="BC346" s="59" t="str">
        <f t="shared" si="1775"/>
        <v xml:space="preserve"> </v>
      </c>
      <c r="BD346" s="75"/>
      <c r="BE346" s="59" t="str">
        <f t="shared" si="1776"/>
        <v/>
      </c>
      <c r="BF346" s="59" t="str">
        <f t="shared" si="1777"/>
        <v/>
      </c>
      <c r="BG346" s="59" t="str">
        <f t="shared" si="1778"/>
        <v xml:space="preserve"> </v>
      </c>
      <c r="BH346" s="75"/>
      <c r="BI346" s="59">
        <f t="shared" si="1779"/>
        <v>0</v>
      </c>
      <c r="BJ346" s="59" t="str">
        <f t="shared" si="1780"/>
        <v/>
      </c>
      <c r="BK346" s="59" t="str">
        <f t="shared" si="1781"/>
        <v/>
      </c>
      <c r="BL346" s="59" t="str">
        <f t="shared" si="1782"/>
        <v/>
      </c>
      <c r="BM346" s="59" t="str">
        <f t="shared" si="1783"/>
        <v/>
      </c>
      <c r="BN346" s="59" t="str">
        <f t="shared" si="1784"/>
        <v>zero euro</v>
      </c>
      <c r="BO346" s="75"/>
      <c r="BP346" s="59" t="str">
        <f t="shared" si="1785"/>
        <v/>
      </c>
      <c r="BQ346" s="75"/>
      <c r="BR346" s="59" t="str">
        <f t="shared" si="1786"/>
        <v/>
      </c>
      <c r="BS346" s="59" t="str">
        <f t="shared" si="1787"/>
        <v/>
      </c>
      <c r="BT346" s="59" t="str">
        <f t="shared" si="1788"/>
        <v xml:space="preserve"> </v>
      </c>
      <c r="BU346" s="75"/>
      <c r="BV346" s="59">
        <f t="shared" si="1789"/>
        <v>0</v>
      </c>
      <c r="BW346" s="59" t="str">
        <f t="shared" si="1796"/>
        <v/>
      </c>
      <c r="BX346" s="59" t="str">
        <f t="shared" si="1797"/>
        <v/>
      </c>
      <c r="BY346" s="59" t="str">
        <f t="shared" si="1798"/>
        <v/>
      </c>
      <c r="BZ346" s="59" t="str">
        <f t="shared" si="1799"/>
        <v/>
      </c>
      <c r="CA346" s="59" t="str">
        <f t="shared" si="1800"/>
        <v xml:space="preserve"> </v>
      </c>
      <c r="CB346" s="75"/>
      <c r="CC346" s="19" t="str">
        <f t="shared" si="1795"/>
        <v xml:space="preserve">       zero euro  </v>
      </c>
      <c r="CD346" s="47" t="e">
        <f>#REF!*H346</f>
        <v>#REF!</v>
      </c>
    </row>
    <row r="347" spans="1:82" s="10" customFormat="1" ht="33.75" x14ac:dyDescent="0.2">
      <c r="A347" s="23" t="s">
        <v>337</v>
      </c>
      <c r="B347" s="80">
        <v>3</v>
      </c>
      <c r="C347" s="80" t="e">
        <f>#REF!</f>
        <v>#REF!</v>
      </c>
      <c r="D347" s="80" t="e">
        <f>#REF!</f>
        <v>#REF!</v>
      </c>
      <c r="E347" s="49">
        <f>IF(G347="","",MAX(E$9:E346)+1)</f>
        <v>258</v>
      </c>
      <c r="F347" s="76" t="s">
        <v>257</v>
      </c>
      <c r="G347" s="75" t="s">
        <v>28</v>
      </c>
      <c r="H347" s="43">
        <v>0</v>
      </c>
      <c r="I347" s="79" t="str">
        <f t="shared" si="1380"/>
        <v xml:space="preserve"> 0,00</v>
      </c>
      <c r="J347" s="79" t="str">
        <f t="shared" si="1738"/>
        <v>0</v>
      </c>
      <c r="K347" s="79" t="str">
        <f t="shared" si="1739"/>
        <v>0</v>
      </c>
      <c r="L347" s="79" t="str">
        <f t="shared" si="1740"/>
        <v>0</v>
      </c>
      <c r="M347" s="79" t="str">
        <f t="shared" si="1741"/>
        <v>0</v>
      </c>
      <c r="N347" s="79" t="str">
        <f t="shared" si="1742"/>
        <v>0</v>
      </c>
      <c r="O347" s="79" t="str">
        <f t="shared" si="1743"/>
        <v>0</v>
      </c>
      <c r="P347" s="79" t="str">
        <f t="shared" si="1744"/>
        <v>0</v>
      </c>
      <c r="Q347" s="79" t="str">
        <f t="shared" si="1745"/>
        <v>0</v>
      </c>
      <c r="R347" s="79" t="str">
        <f t="shared" si="1746"/>
        <v>0</v>
      </c>
      <c r="S347" s="79" t="s">
        <v>12</v>
      </c>
      <c r="T347" s="79" t="str">
        <f t="shared" si="1747"/>
        <v>0</v>
      </c>
      <c r="U347" s="79" t="str">
        <f t="shared" si="1748"/>
        <v>0</v>
      </c>
      <c r="V347" s="75"/>
      <c r="W347" s="59" t="str">
        <f t="shared" si="1749"/>
        <v/>
      </c>
      <c r="X347" s="59" t="str">
        <f t="shared" si="1750"/>
        <v/>
      </c>
      <c r="Y347" s="59" t="str">
        <f t="shared" si="1751"/>
        <v/>
      </c>
      <c r="Z347" s="75"/>
      <c r="AA347" s="59" t="str">
        <f t="shared" si="1752"/>
        <v/>
      </c>
      <c r="AB347" s="59" t="str">
        <f t="shared" si="1753"/>
        <v/>
      </c>
      <c r="AC347" s="59" t="str">
        <f t="shared" si="1754"/>
        <v xml:space="preserve"> </v>
      </c>
      <c r="AD347" s="75"/>
      <c r="AE347" s="59">
        <f t="shared" si="1755"/>
        <v>0</v>
      </c>
      <c r="AF347" s="59" t="str">
        <f t="shared" si="1756"/>
        <v/>
      </c>
      <c r="AG347" s="59" t="str">
        <f t="shared" si="1757"/>
        <v/>
      </c>
      <c r="AH347" s="59" t="str">
        <f t="shared" si="1758"/>
        <v/>
      </c>
      <c r="AI347" s="59" t="str">
        <f t="shared" si="1759"/>
        <v/>
      </c>
      <c r="AJ347" s="59" t="str">
        <f t="shared" si="1760"/>
        <v xml:space="preserve"> </v>
      </c>
      <c r="AK347" s="75"/>
      <c r="AL347" s="59" t="str">
        <f t="shared" si="1761"/>
        <v/>
      </c>
      <c r="AM347" s="59" t="str">
        <f t="shared" si="1762"/>
        <v/>
      </c>
      <c r="AN347" s="59" t="str">
        <f t="shared" si="1763"/>
        <v xml:space="preserve"> </v>
      </c>
      <c r="AO347" s="75"/>
      <c r="AP347" s="59" t="str">
        <f t="shared" si="1764"/>
        <v/>
      </c>
      <c r="AQ347" s="59" t="str">
        <f t="shared" si="1765"/>
        <v/>
      </c>
      <c r="AR347" s="59" t="str">
        <f t="shared" si="1766"/>
        <v xml:space="preserve"> </v>
      </c>
      <c r="AS347" s="75"/>
      <c r="AT347" s="59">
        <f t="shared" si="1767"/>
        <v>0</v>
      </c>
      <c r="AU347" s="59" t="str">
        <f t="shared" si="1768"/>
        <v/>
      </c>
      <c r="AV347" s="59" t="str">
        <f t="shared" si="1769"/>
        <v/>
      </c>
      <c r="AW347" s="59" t="str">
        <f t="shared" si="1770"/>
        <v/>
      </c>
      <c r="AX347" s="59" t="str">
        <f t="shared" si="1771"/>
        <v/>
      </c>
      <c r="AY347" s="59" t="str">
        <f t="shared" si="1772"/>
        <v xml:space="preserve"> </v>
      </c>
      <c r="AZ347" s="75"/>
      <c r="BA347" s="59" t="str">
        <f t="shared" si="1773"/>
        <v/>
      </c>
      <c r="BB347" s="59" t="str">
        <f t="shared" si="1774"/>
        <v/>
      </c>
      <c r="BC347" s="59" t="str">
        <f t="shared" si="1775"/>
        <v xml:space="preserve"> </v>
      </c>
      <c r="BD347" s="75"/>
      <c r="BE347" s="59" t="str">
        <f t="shared" si="1776"/>
        <v/>
      </c>
      <c r="BF347" s="59" t="str">
        <f t="shared" si="1777"/>
        <v/>
      </c>
      <c r="BG347" s="59" t="str">
        <f t="shared" si="1778"/>
        <v xml:space="preserve"> </v>
      </c>
      <c r="BH347" s="75"/>
      <c r="BI347" s="59">
        <f t="shared" si="1779"/>
        <v>0</v>
      </c>
      <c r="BJ347" s="59" t="str">
        <f t="shared" si="1780"/>
        <v/>
      </c>
      <c r="BK347" s="59" t="str">
        <f t="shared" si="1781"/>
        <v/>
      </c>
      <c r="BL347" s="59" t="str">
        <f t="shared" si="1782"/>
        <v/>
      </c>
      <c r="BM347" s="59" t="str">
        <f t="shared" si="1783"/>
        <v/>
      </c>
      <c r="BN347" s="59" t="str">
        <f t="shared" si="1784"/>
        <v>zero euro</v>
      </c>
      <c r="BO347" s="75"/>
      <c r="BP347" s="59" t="str">
        <f t="shared" si="1785"/>
        <v/>
      </c>
      <c r="BQ347" s="75"/>
      <c r="BR347" s="59" t="str">
        <f t="shared" si="1786"/>
        <v/>
      </c>
      <c r="BS347" s="59" t="str">
        <f t="shared" si="1787"/>
        <v/>
      </c>
      <c r="BT347" s="59" t="str">
        <f t="shared" si="1788"/>
        <v xml:space="preserve"> </v>
      </c>
      <c r="BU347" s="75"/>
      <c r="BV347" s="59">
        <f t="shared" si="1789"/>
        <v>0</v>
      </c>
      <c r="BW347" s="59" t="str">
        <f t="shared" si="1796"/>
        <v/>
      </c>
      <c r="BX347" s="59" t="str">
        <f t="shared" si="1797"/>
        <v/>
      </c>
      <c r="BY347" s="59" t="str">
        <f t="shared" si="1798"/>
        <v/>
      </c>
      <c r="BZ347" s="59" t="str">
        <f t="shared" si="1799"/>
        <v/>
      </c>
      <c r="CA347" s="59" t="str">
        <f t="shared" si="1800"/>
        <v xml:space="preserve"> </v>
      </c>
      <c r="CB347" s="75"/>
      <c r="CC347" s="19" t="str">
        <f t="shared" si="1795"/>
        <v xml:space="preserve">       zero euro  </v>
      </c>
      <c r="CD347" s="47" t="e">
        <f>#REF!*H347</f>
        <v>#REF!</v>
      </c>
    </row>
    <row r="348" spans="1:82" s="10" customFormat="1" ht="22.5" x14ac:dyDescent="0.2">
      <c r="A348" s="23" t="s">
        <v>337</v>
      </c>
      <c r="B348" s="80">
        <v>3</v>
      </c>
      <c r="C348" s="80" t="e">
        <f t="shared" si="1801"/>
        <v>#REF!</v>
      </c>
      <c r="D348" s="80" t="e">
        <f t="shared" si="1801"/>
        <v>#REF!</v>
      </c>
      <c r="E348" s="49">
        <f>IF(G348="","",MAX(E$9:E347)+1)</f>
        <v>259</v>
      </c>
      <c r="F348" s="76" t="s">
        <v>258</v>
      </c>
      <c r="G348" s="75" t="s">
        <v>28</v>
      </c>
      <c r="H348" s="43">
        <v>0</v>
      </c>
      <c r="I348" s="79" t="str">
        <f t="shared" si="1380"/>
        <v xml:space="preserve"> 0,00</v>
      </c>
      <c r="J348" s="79" t="str">
        <f t="shared" si="1738"/>
        <v>0</v>
      </c>
      <c r="K348" s="79" t="str">
        <f t="shared" si="1739"/>
        <v>0</v>
      </c>
      <c r="L348" s="79" t="str">
        <f t="shared" si="1740"/>
        <v>0</v>
      </c>
      <c r="M348" s="79" t="str">
        <f t="shared" si="1741"/>
        <v>0</v>
      </c>
      <c r="N348" s="79" t="str">
        <f t="shared" si="1742"/>
        <v>0</v>
      </c>
      <c r="O348" s="79" t="str">
        <f t="shared" si="1743"/>
        <v>0</v>
      </c>
      <c r="P348" s="79" t="str">
        <f t="shared" si="1744"/>
        <v>0</v>
      </c>
      <c r="Q348" s="79" t="str">
        <f t="shared" si="1745"/>
        <v>0</v>
      </c>
      <c r="R348" s="79" t="str">
        <f t="shared" si="1746"/>
        <v>0</v>
      </c>
      <c r="S348" s="79" t="s">
        <v>12</v>
      </c>
      <c r="T348" s="79" t="str">
        <f t="shared" si="1747"/>
        <v>0</v>
      </c>
      <c r="U348" s="79" t="str">
        <f t="shared" si="1748"/>
        <v>0</v>
      </c>
      <c r="V348" s="75"/>
      <c r="W348" s="59" t="str">
        <f t="shared" si="1749"/>
        <v/>
      </c>
      <c r="X348" s="59" t="str">
        <f t="shared" si="1750"/>
        <v/>
      </c>
      <c r="Y348" s="59" t="str">
        <f t="shared" si="1751"/>
        <v/>
      </c>
      <c r="Z348" s="75"/>
      <c r="AA348" s="59" t="str">
        <f t="shared" si="1752"/>
        <v/>
      </c>
      <c r="AB348" s="59" t="str">
        <f t="shared" si="1753"/>
        <v/>
      </c>
      <c r="AC348" s="59" t="str">
        <f t="shared" si="1754"/>
        <v xml:space="preserve"> </v>
      </c>
      <c r="AD348" s="75"/>
      <c r="AE348" s="59">
        <f t="shared" si="1755"/>
        <v>0</v>
      </c>
      <c r="AF348" s="59" t="str">
        <f t="shared" si="1756"/>
        <v/>
      </c>
      <c r="AG348" s="59" t="str">
        <f t="shared" si="1757"/>
        <v/>
      </c>
      <c r="AH348" s="59" t="str">
        <f t="shared" si="1758"/>
        <v/>
      </c>
      <c r="AI348" s="59" t="str">
        <f t="shared" si="1759"/>
        <v/>
      </c>
      <c r="AJ348" s="59" t="str">
        <f t="shared" si="1760"/>
        <v xml:space="preserve"> </v>
      </c>
      <c r="AK348" s="75"/>
      <c r="AL348" s="59" t="str">
        <f t="shared" si="1761"/>
        <v/>
      </c>
      <c r="AM348" s="59" t="str">
        <f t="shared" si="1762"/>
        <v/>
      </c>
      <c r="AN348" s="59" t="str">
        <f t="shared" si="1763"/>
        <v xml:space="preserve"> </v>
      </c>
      <c r="AO348" s="75"/>
      <c r="AP348" s="59" t="str">
        <f t="shared" si="1764"/>
        <v/>
      </c>
      <c r="AQ348" s="59" t="str">
        <f t="shared" si="1765"/>
        <v/>
      </c>
      <c r="AR348" s="59" t="str">
        <f t="shared" si="1766"/>
        <v xml:space="preserve"> </v>
      </c>
      <c r="AS348" s="75"/>
      <c r="AT348" s="59">
        <f t="shared" si="1767"/>
        <v>0</v>
      </c>
      <c r="AU348" s="59" t="str">
        <f t="shared" si="1768"/>
        <v/>
      </c>
      <c r="AV348" s="59" t="str">
        <f t="shared" si="1769"/>
        <v/>
      </c>
      <c r="AW348" s="59" t="str">
        <f t="shared" si="1770"/>
        <v/>
      </c>
      <c r="AX348" s="59" t="str">
        <f t="shared" si="1771"/>
        <v/>
      </c>
      <c r="AY348" s="59" t="str">
        <f t="shared" si="1772"/>
        <v xml:space="preserve"> </v>
      </c>
      <c r="AZ348" s="75"/>
      <c r="BA348" s="59" t="str">
        <f t="shared" si="1773"/>
        <v/>
      </c>
      <c r="BB348" s="59" t="str">
        <f t="shared" si="1774"/>
        <v/>
      </c>
      <c r="BC348" s="59" t="str">
        <f t="shared" si="1775"/>
        <v xml:space="preserve"> </v>
      </c>
      <c r="BD348" s="75"/>
      <c r="BE348" s="59" t="str">
        <f t="shared" si="1776"/>
        <v/>
      </c>
      <c r="BF348" s="59" t="str">
        <f t="shared" si="1777"/>
        <v/>
      </c>
      <c r="BG348" s="59" t="str">
        <f t="shared" si="1778"/>
        <v xml:space="preserve"> </v>
      </c>
      <c r="BH348" s="75"/>
      <c r="BI348" s="59">
        <f t="shared" si="1779"/>
        <v>0</v>
      </c>
      <c r="BJ348" s="59" t="str">
        <f t="shared" si="1780"/>
        <v/>
      </c>
      <c r="BK348" s="59" t="str">
        <f t="shared" si="1781"/>
        <v/>
      </c>
      <c r="BL348" s="59" t="str">
        <f t="shared" si="1782"/>
        <v/>
      </c>
      <c r="BM348" s="59" t="str">
        <f t="shared" si="1783"/>
        <v/>
      </c>
      <c r="BN348" s="59" t="str">
        <f t="shared" si="1784"/>
        <v>zero euro</v>
      </c>
      <c r="BO348" s="75"/>
      <c r="BP348" s="59" t="str">
        <f t="shared" si="1785"/>
        <v/>
      </c>
      <c r="BQ348" s="75"/>
      <c r="BR348" s="59" t="str">
        <f t="shared" si="1786"/>
        <v/>
      </c>
      <c r="BS348" s="59" t="str">
        <f t="shared" si="1787"/>
        <v/>
      </c>
      <c r="BT348" s="59" t="str">
        <f t="shared" si="1788"/>
        <v xml:space="preserve"> </v>
      </c>
      <c r="BU348" s="75"/>
      <c r="BV348" s="59">
        <f t="shared" si="1789"/>
        <v>0</v>
      </c>
      <c r="BW348" s="59" t="str">
        <f t="shared" si="1796"/>
        <v/>
      </c>
      <c r="BX348" s="59" t="str">
        <f t="shared" si="1797"/>
        <v/>
      </c>
      <c r="BY348" s="59" t="str">
        <f t="shared" si="1798"/>
        <v/>
      </c>
      <c r="BZ348" s="59" t="str">
        <f t="shared" si="1799"/>
        <v/>
      </c>
      <c r="CA348" s="59" t="str">
        <f t="shared" si="1800"/>
        <v xml:space="preserve"> </v>
      </c>
      <c r="CB348" s="75"/>
      <c r="CC348" s="19" t="str">
        <f t="shared" si="1795"/>
        <v xml:space="preserve">       zero euro  </v>
      </c>
      <c r="CD348" s="47" t="e">
        <f>#REF!*H348</f>
        <v>#REF!</v>
      </c>
    </row>
    <row r="349" spans="1:82" s="7" customFormat="1" ht="15" customHeight="1" x14ac:dyDescent="0.2">
      <c r="A349" s="23" t="s">
        <v>337</v>
      </c>
      <c r="B349" s="23">
        <v>4</v>
      </c>
      <c r="C349" s="23"/>
      <c r="D349" s="23"/>
      <c r="E349" s="24" t="str">
        <f>IF(G349="","",MAX(E$9:E348)+1)</f>
        <v/>
      </c>
      <c r="F349" s="25" t="s">
        <v>259</v>
      </c>
      <c r="G349" s="26"/>
      <c r="H349" s="27"/>
      <c r="I349" s="65"/>
      <c r="J349" s="84"/>
      <c r="K349" s="84"/>
      <c r="L349" s="84"/>
      <c r="M349" s="84"/>
      <c r="N349" s="84"/>
      <c r="O349" s="84"/>
      <c r="P349" s="84"/>
      <c r="Q349" s="84"/>
      <c r="R349" s="84"/>
      <c r="S349" s="84"/>
      <c r="T349" s="84"/>
      <c r="U349" s="84"/>
      <c r="V349" s="85"/>
      <c r="W349" s="85"/>
      <c r="X349" s="85"/>
      <c r="Y349" s="85"/>
      <c r="Z349" s="85"/>
      <c r="AA349" s="85"/>
      <c r="AB349" s="85"/>
      <c r="AC349" s="85"/>
      <c r="AD349" s="85"/>
      <c r="AE349" s="85"/>
      <c r="AF349" s="85"/>
      <c r="AG349" s="85"/>
      <c r="AH349" s="85"/>
      <c r="AI349" s="85"/>
      <c r="AJ349" s="85"/>
      <c r="AK349" s="85"/>
      <c r="AL349" s="85"/>
      <c r="AM349" s="85"/>
      <c r="AN349" s="85"/>
      <c r="AO349" s="85"/>
      <c r="AP349" s="85"/>
      <c r="AQ349" s="85"/>
      <c r="AR349" s="85"/>
      <c r="AS349" s="85"/>
      <c r="AT349" s="85"/>
      <c r="AU349" s="85"/>
      <c r="AV349" s="85"/>
      <c r="AW349" s="85"/>
      <c r="AX349" s="85"/>
      <c r="AY349" s="85"/>
      <c r="AZ349" s="85"/>
      <c r="BA349" s="85"/>
      <c r="BB349" s="85"/>
      <c r="BC349" s="85"/>
      <c r="BD349" s="85"/>
      <c r="BE349" s="85"/>
      <c r="BF349" s="85"/>
      <c r="BG349" s="85"/>
      <c r="BH349" s="85"/>
      <c r="BI349" s="85"/>
      <c r="BJ349" s="85"/>
      <c r="BK349" s="85"/>
      <c r="BL349" s="85"/>
      <c r="BM349" s="85"/>
      <c r="BN349" s="85"/>
      <c r="BO349" s="85"/>
      <c r="BP349" s="85"/>
      <c r="BQ349" s="85"/>
      <c r="BR349" s="85"/>
      <c r="BS349" s="85"/>
      <c r="BT349" s="85"/>
      <c r="BU349" s="85"/>
      <c r="BV349" s="85"/>
      <c r="BW349" s="85"/>
      <c r="BX349" s="85"/>
      <c r="BY349" s="85"/>
      <c r="BZ349" s="85"/>
      <c r="CA349" s="85"/>
      <c r="CB349" s="85"/>
      <c r="CC349" s="27"/>
      <c r="CD349" s="27"/>
    </row>
    <row r="350" spans="1:82" s="10" customFormat="1" ht="15" customHeight="1" x14ac:dyDescent="0.2">
      <c r="A350" s="23" t="s">
        <v>337</v>
      </c>
      <c r="B350" s="29">
        <v>4</v>
      </c>
      <c r="C350" s="29">
        <f>$C$349+1</f>
        <v>1</v>
      </c>
      <c r="D350" s="29"/>
      <c r="E350" s="30" t="str">
        <f>IF(G350="","",MAX(E$9:E349)+1)</f>
        <v/>
      </c>
      <c r="F350" s="31" t="s">
        <v>260</v>
      </c>
      <c r="G350" s="32"/>
      <c r="H350" s="52"/>
      <c r="I350" s="64"/>
      <c r="J350" s="88"/>
      <c r="K350" s="88"/>
      <c r="L350" s="88"/>
      <c r="M350" s="88"/>
      <c r="N350" s="88"/>
      <c r="O350" s="88"/>
      <c r="P350" s="88"/>
      <c r="Q350" s="88"/>
      <c r="R350" s="88"/>
      <c r="S350" s="88"/>
      <c r="T350" s="88"/>
      <c r="U350" s="88"/>
      <c r="V350" s="55"/>
      <c r="W350" s="55"/>
      <c r="X350" s="55"/>
      <c r="Y350" s="55"/>
      <c r="Z350" s="55"/>
      <c r="AA350" s="55"/>
      <c r="AB350" s="55"/>
      <c r="AC350" s="55"/>
      <c r="AD350" s="55"/>
      <c r="AE350" s="55"/>
      <c r="AF350" s="55"/>
      <c r="AG350" s="55"/>
      <c r="AH350" s="55"/>
      <c r="AI350" s="55"/>
      <c r="AJ350" s="55"/>
      <c r="AK350" s="55"/>
      <c r="AL350" s="55"/>
      <c r="AM350" s="55"/>
      <c r="AN350" s="55"/>
      <c r="AO350" s="55"/>
      <c r="AP350" s="55"/>
      <c r="AQ350" s="55"/>
      <c r="AR350" s="55"/>
      <c r="AS350" s="55"/>
      <c r="AT350" s="55"/>
      <c r="AU350" s="55"/>
      <c r="AV350" s="55"/>
      <c r="AW350" s="55"/>
      <c r="AX350" s="55"/>
      <c r="AY350" s="55"/>
      <c r="AZ350" s="55"/>
      <c r="BA350" s="55"/>
      <c r="BB350" s="55"/>
      <c r="BC350" s="55"/>
      <c r="BD350" s="55"/>
      <c r="BE350" s="55"/>
      <c r="BF350" s="55"/>
      <c r="BG350" s="55"/>
      <c r="BH350" s="55"/>
      <c r="BI350" s="55"/>
      <c r="BJ350" s="55"/>
      <c r="BK350" s="55"/>
      <c r="BL350" s="55"/>
      <c r="BM350" s="55"/>
      <c r="BN350" s="55"/>
      <c r="BO350" s="55"/>
      <c r="BP350" s="55"/>
      <c r="BQ350" s="55"/>
      <c r="BR350" s="55"/>
      <c r="BS350" s="55"/>
      <c r="BT350" s="55"/>
      <c r="BU350" s="55"/>
      <c r="BV350" s="55"/>
      <c r="BW350" s="55"/>
      <c r="BX350" s="55"/>
      <c r="BY350" s="55"/>
      <c r="BZ350" s="55"/>
      <c r="CA350" s="55"/>
      <c r="CB350" s="55"/>
      <c r="CC350" s="52"/>
      <c r="CD350" s="52"/>
    </row>
    <row r="351" spans="1:82" s="10" customFormat="1" ht="15" customHeight="1" x14ac:dyDescent="0.2">
      <c r="A351" s="23" t="s">
        <v>337</v>
      </c>
      <c r="B351" s="34">
        <v>4</v>
      </c>
      <c r="C351" s="34">
        <f>$C$350</f>
        <v>1</v>
      </c>
      <c r="D351" s="34">
        <f>$D$350+1</f>
        <v>1</v>
      </c>
      <c r="E351" s="35" t="str">
        <f>IF(G351="","",MAX(E$9:E350)+1)</f>
        <v/>
      </c>
      <c r="F351" s="83" t="s">
        <v>32</v>
      </c>
      <c r="G351" s="37"/>
      <c r="H351" s="38"/>
      <c r="I351" s="79"/>
      <c r="J351" s="79"/>
      <c r="K351" s="79"/>
      <c r="L351" s="79"/>
      <c r="M351" s="79"/>
      <c r="N351" s="79"/>
      <c r="O351" s="79"/>
      <c r="P351" s="79"/>
      <c r="Q351" s="79"/>
      <c r="R351" s="79"/>
      <c r="S351" s="79"/>
      <c r="T351" s="79"/>
      <c r="U351" s="79"/>
      <c r="V351" s="59"/>
      <c r="W351" s="59"/>
      <c r="X351" s="59"/>
      <c r="Y351" s="59"/>
      <c r="Z351" s="59"/>
      <c r="AA351" s="59"/>
      <c r="AB351" s="59"/>
      <c r="AC351" s="59"/>
      <c r="AD351" s="59"/>
      <c r="AE351" s="59"/>
      <c r="AF351" s="59"/>
      <c r="AG351" s="59"/>
      <c r="AH351" s="59"/>
      <c r="AI351" s="59"/>
      <c r="AJ351" s="59"/>
      <c r="AK351" s="59"/>
      <c r="AL351" s="59"/>
      <c r="AM351" s="59"/>
      <c r="AN351" s="59"/>
      <c r="AO351" s="59"/>
      <c r="AP351" s="59"/>
      <c r="AQ351" s="59"/>
      <c r="AR351" s="59"/>
      <c r="AS351" s="59"/>
      <c r="AT351" s="59"/>
      <c r="AU351" s="59"/>
      <c r="AV351" s="59"/>
      <c r="AW351" s="59"/>
      <c r="AX351" s="59"/>
      <c r="AY351" s="59"/>
      <c r="AZ351" s="59"/>
      <c r="BA351" s="59"/>
      <c r="BB351" s="59"/>
      <c r="BC351" s="59"/>
      <c r="BD351" s="59"/>
      <c r="BE351" s="59"/>
      <c r="BF351" s="59"/>
      <c r="BG351" s="59"/>
      <c r="BH351" s="59"/>
      <c r="BI351" s="59"/>
      <c r="BJ351" s="59"/>
      <c r="BK351" s="59"/>
      <c r="BL351" s="59"/>
      <c r="BM351" s="59"/>
      <c r="BN351" s="59"/>
      <c r="BO351" s="59"/>
      <c r="BP351" s="59"/>
      <c r="BQ351" s="59"/>
      <c r="BR351" s="59"/>
      <c r="BS351" s="59"/>
      <c r="BT351" s="59"/>
      <c r="BU351" s="59"/>
      <c r="BV351" s="59"/>
      <c r="BW351" s="59"/>
      <c r="BX351" s="59"/>
      <c r="BY351" s="59"/>
      <c r="BZ351" s="59"/>
      <c r="CA351" s="59"/>
      <c r="CB351" s="59"/>
      <c r="CC351" s="59"/>
      <c r="CD351" s="59"/>
    </row>
    <row r="352" spans="1:82" s="10" customFormat="1" ht="11.25" x14ac:dyDescent="0.2">
      <c r="A352" s="23" t="s">
        <v>337</v>
      </c>
      <c r="B352" s="39">
        <v>4</v>
      </c>
      <c r="C352" s="39">
        <f>C351</f>
        <v>1</v>
      </c>
      <c r="D352" s="39">
        <f>D351</f>
        <v>1</v>
      </c>
      <c r="E352" s="49">
        <f>IF(G352="","",MAX(E$9:E351)+1)</f>
        <v>260</v>
      </c>
      <c r="F352" s="50" t="s">
        <v>261</v>
      </c>
      <c r="G352" s="42" t="s">
        <v>28</v>
      </c>
      <c r="H352" s="43">
        <v>0</v>
      </c>
      <c r="I352" s="79" t="str">
        <f t="shared" ref="I352:I357" si="1802">IF(H352=INT(H352),CONCATENATE(" ",H352,",00"),IF(INT(H352*10)=H352*10,CONCATENATE(" ",H352,"0"),CONCATENATE(" ",H352)))</f>
        <v xml:space="preserve"> 0,00</v>
      </c>
      <c r="J352" s="79" t="str">
        <f t="shared" ref="J352:J357" si="1803">IF(H352&gt;=100000000,MID(RIGHT(I352,12),1,1),"0")</f>
        <v>0</v>
      </c>
      <c r="K352" s="79" t="str">
        <f t="shared" ref="K352:K357" si="1804">IF(H352&gt;=10000000,MID(RIGHT(I352,11),1,1),"0")</f>
        <v>0</v>
      </c>
      <c r="L352" s="79" t="str">
        <f t="shared" ref="L352:L357" si="1805">IF(H352&gt;=1000000,MID(RIGHT(I352,10),1,1),"0")</f>
        <v>0</v>
      </c>
      <c r="M352" s="79" t="str">
        <f t="shared" ref="M352:M357" si="1806">IF(H352&gt;=100000,MID(RIGHT(I352,9),1,1),"0")</f>
        <v>0</v>
      </c>
      <c r="N352" s="79" t="str">
        <f t="shared" ref="N352:N357" si="1807">IF(H352&gt;=10000,MID(RIGHT(I352,8),1,1),"0")</f>
        <v>0</v>
      </c>
      <c r="O352" s="79" t="str">
        <f t="shared" ref="O352:O357" si="1808">IF(H352&gt;=1000,MID(RIGHT(I352,7),1,1),"0")</f>
        <v>0</v>
      </c>
      <c r="P352" s="79" t="str">
        <f t="shared" ref="P352:P357" si="1809">IF(H352&gt;=100,MID(RIGHT(I352,6),1,1),"0")</f>
        <v>0</v>
      </c>
      <c r="Q352" s="79" t="str">
        <f t="shared" ref="Q352:Q357" si="1810">IF(H352&gt;=10,MID(RIGHT(I352,5),1,1),"0")</f>
        <v>0</v>
      </c>
      <c r="R352" s="79" t="str">
        <f t="shared" ref="R352:R357" si="1811">IF(H352&gt;=0,MID(RIGHT(I352,4),1,1),"0")</f>
        <v>0</v>
      </c>
      <c r="S352" s="79" t="s">
        <v>12</v>
      </c>
      <c r="T352" s="79" t="str">
        <f t="shared" ref="T352:T357" si="1812">IF(INT(H352)&lt;&gt;H352,MID(RIGHT(I352,2),1,1),"0")</f>
        <v>0</v>
      </c>
      <c r="U352" s="79" t="str">
        <f t="shared" ref="U352:U357" si="1813">IF(INT(H352*10)&lt;&gt;H352*10,RIGHT(I352,1),"0")</f>
        <v>0</v>
      </c>
      <c r="V352" s="75"/>
      <c r="W352" s="59" t="str">
        <f t="shared" ref="W352:W357" si="1814">IF(OR(VALUE(J352)=0,VALUE(J352)&gt;5),"",CONCATENATE(IF(VALUE(J352)=1,"",IF(VALUE(J352)=2,"deux ",IF(VALUE(J352)=3,"trois ",IF(VALUE(J352)=4,"quatre ",IF(VALUE(J352)=5,"cinq "))))),"cent"))</f>
        <v/>
      </c>
      <c r="X352" s="59" t="str">
        <f t="shared" ref="X352:X357" si="1815">IF(OR(J352="",VALUE(J352)&lt;6),"",CONCATENATE(IF(VALUE(J352)=6,"six ",IF(VALUE(J352)=7,"sept ",IF(VALUE(J352)=8,"huit ",IF(VALUE(J352)=9,"neuf ")))),"cent"))</f>
        <v/>
      </c>
      <c r="Y352" s="59" t="str">
        <f t="shared" ref="Y352:Y357" si="1816">CONCATENATE(W352,X352)</f>
        <v/>
      </c>
      <c r="Z352" s="75"/>
      <c r="AA352" s="59" t="str">
        <f t="shared" ref="AA352:AA357" si="1817">IF(OR(K352="",VALUE(K352)=0,VALUE(K352)&gt;5,AND(VALUE(AE352)&gt;10,VALUE(AE352)&lt;17)),"",IF(OR(VALUE(AE352)=10,AND(VALUE(AE352)&gt;16,VALUE(AE352)&lt;20)),"dix",IF(VALUE(K352)=2,"vingt",IF(VALUE(K352)=3,"trente",IF(VALUE(K352)=4,"quarante",IF(VALUE(K352)=5,"cinquante"))))))</f>
        <v/>
      </c>
      <c r="AB352" s="59" t="str">
        <f t="shared" ref="AB352:AB357" si="1818">IF(OR(K352="",VALUE(K352)&lt;6),"",IF(AND(VALUE(K352)=7,OR(VALUE(L352)=0,AE352&gt;76)),"soixante dix",IF(OR(VALUE(K352)=6,VALUE(K352)=7),"soixante",IF(AND(VALUE(K352)=9,OR(VALUE(L352)=0,VALUE(AE352)&gt;96)),"quatre vingt dix",IF(OR(VALUE(K352)=8,VALUE(K352)=9),"quatre vingt")))))</f>
        <v/>
      </c>
      <c r="AC352" s="59" t="str">
        <f t="shared" ref="AC352:AC357" si="1819">CONCATENATE(" ",AA352,AB352,IF(OR(VALUE(L352)&lt;&gt;1,VALUE(K352)=0,VALUE(K352)=1,VALUE(K352)=8,VALUE(K352)=9),""," et"))</f>
        <v xml:space="preserve"> </v>
      </c>
      <c r="AD352" s="75"/>
      <c r="AE352" s="59">
        <f t="shared" ref="AE352:AE357" si="1820">VALUE(CONCATENATE(K352,L352))</f>
        <v>0</v>
      </c>
      <c r="AF352" s="59" t="str">
        <f t="shared" ref="AF352:AF357" si="1821">IF(OR(VALUE(L352)=0,AE352="",VALUE(L352)&gt;5,AND(VALUE(AE352)&gt;5,VALUE(AE352)&lt;16),AND(VALUE(AE352)&gt;65,VALUE(AE352)&lt;76),AND(VALUE(AE352)&gt;85,VALUE(AE352)&lt;96)),"",CONCATENATE(IF(VALUE(L352)=1,"un",IF(VALUE(L352)=2,"deux",IF(VALUE(L352)=3,"trois",IF(VALUE(L352)=4,"quatre",IF(VALUE(L352)=5,"cinq")))))," million"))</f>
        <v/>
      </c>
      <c r="AG352" s="59" t="str">
        <f t="shared" ref="AG352:AG357" si="1822">IF(OR(AE352="",VALUE(L352)&lt;6,AND(VALUE(AE352)&gt;10,VALUE(AE352)&lt;17),AE352=76,AE352=96),"",CONCATENATE(IF(VALUE(L352)=6,"six",IF(VALUE(L352)=7,"sept",IF(VALUE(L352)=8,"huit",IF(VALUE(L352)=9,"neuf",IF(VALUE(AE352)=10,"dix")))))," million"))</f>
        <v/>
      </c>
      <c r="AH352" s="59" t="str">
        <f t="shared" ref="AH352:AH357" si="1823">IF(OR(AE352="",VALUE(AE352)&lt;11,AND(VALUE(AE352)&gt;15,VALUE(AE352)&lt;71),AND(VALUE(AE352)&gt;75,VALUE(AE352)&lt;91),VALUE(AE352)&gt;95),"",CONCATENATE(IF(OR(VALUE(AE352)=91,VALUE(AE352)=71,VALUE(AE352)=11),"onze",IF(OR(VALUE(AE352)=92,VALUE(AE352)=72,VALUE(AE352)=12),"douze",IF(OR(VALUE(AE352)=93,VALUE(AE352)=73,VALUE(AE352)=13),"treize",IF(OR(AE352=94,AE352=74,AE352=14),"quatorze",IF(OR(AE352=95,AE352=75,AE352=15),"quinze")))))," million"))</f>
        <v/>
      </c>
      <c r="AI352" s="59" t="str">
        <f t="shared" ref="AI352:AI357" si="1824">IF(OR(AE352=16,AE352=76,AE352=96),"seize million","")</f>
        <v/>
      </c>
      <c r="AJ352" s="59" t="str">
        <f t="shared" ref="AJ352:AJ357" si="1825">CONCATENATE(" ",AF352,AG352,AH352,AI352,IF(VALUE(CONCATENATE(J352,K352,L352))=0,"",IF(VALUE(L352)=0,"million","")),IF(AND(VALUE(CONCATENATE(J352,K352,L352))&gt;1,VALUE(CONCATENATE(M352,N352,O352,P352,Q352,R352))=0),"s",""))</f>
        <v xml:space="preserve"> </v>
      </c>
      <c r="AK352" s="75"/>
      <c r="AL352" s="59" t="str">
        <f t="shared" ref="AL352:AL357" si="1826">IF(OR(VALUE(M352)=0,VALUE(M352)&gt;5),"",CONCATENATE(IF(VALUE(M352)=1,"",IF(VALUE(M352)=2,"deux ",IF(VALUE(M352)=3,"trois ",IF(VALUE(M352)=4,"quatre ",IF(VALUE(M352)=5,"cinq "))))),"cent"))</f>
        <v/>
      </c>
      <c r="AM352" s="59" t="str">
        <f t="shared" ref="AM352:AM357" si="1827">IF(OR(M352="",VALUE(M352)&lt;6),"",CONCATENATE(IF(VALUE(M352)=6,"six ",IF(VALUE(M352)=7,"sept ",IF(VALUE(M352)=8,"huit ",IF(VALUE(M352)=9,"neuf ")))),"cent"))</f>
        <v/>
      </c>
      <c r="AN352" s="59" t="str">
        <f t="shared" ref="AN352:AN357" si="1828">CONCATENATE(" ",AL352,AM352)</f>
        <v xml:space="preserve"> </v>
      </c>
      <c r="AO352" s="75"/>
      <c r="AP352" s="59" t="str">
        <f t="shared" ref="AP352:AP357" si="1829">IF(OR(N352="",VALUE(N352)=0,VALUE(N352)&gt;5,AND(VALUE(AT352)&gt;10,VALUE(AT352)&lt;17)),"",IF(OR(VALUE(AT352)=10,AND(VALUE(AT352)&gt;16,VALUE(AT352)&lt;20)),"dix",IF(VALUE(N352)=2,"vingt",IF(VALUE(N352)=3,"trente",IF(VALUE(N352)=4,"quarante",IF(VALUE(N352)=5,"cinquante"))))))</f>
        <v/>
      </c>
      <c r="AQ352" s="59" t="str">
        <f t="shared" ref="AQ352:AQ357" si="1830">IF(OR(N352="",VALUE(N352)&lt;6),"",IF(AND(VALUE(N352)=7,OR(VALUE(O352)=0,AT352&gt;76)),"soixante dix",IF(OR(VALUE(N352)=6,VALUE(N352)=7),"soixante",IF(AND(VALUE(N352)=9,OR(VALUE(O352)=0,VALUE(AT352)&gt;96)),"quatre vingt dix",IF(OR(VALUE(N352)=8,VALUE(N352)=9),"quatre vingt")))))</f>
        <v/>
      </c>
      <c r="AR352" s="59" t="str">
        <f t="shared" ref="AR352:AR357" si="1831">CONCATENATE(" ",AP352,AQ352,IF(OR(VALUE(O352)&lt;&gt;1,VALUE(N352)=0,VALUE(N352)=1,VALUE(N352)=8,VALUE(N352)=9),""," et"))</f>
        <v xml:space="preserve"> </v>
      </c>
      <c r="AS352" s="75"/>
      <c r="AT352" s="59">
        <f t="shared" ref="AT352:AT357" si="1832">VALUE(CONCATENATE(N352,O352))</f>
        <v>0</v>
      </c>
      <c r="AU352" s="59" t="str">
        <f t="shared" ref="AU352:AU357" si="1833">IF(OR(VALUE(O352)=0,AT352="",VALUE(O352)&gt;5,AND(VALUE(AT352)&gt;5,VALUE(AT352)&lt;16),AND(VALUE(AT352)&gt;65,VALUE(AT352)&lt;76),AND(VALUE(AT352)&gt;85,VALUE(AT352)&lt;96)),"",CONCATENATE(IF(VALUE(O352)=1,"un",IF(VALUE(O352)=2,"deux",IF(VALUE(O352)=3,"trois",IF(VALUE(O352)=4,"quatre",IF(VALUE(O352)=5,"cinq")))))," mille"))</f>
        <v/>
      </c>
      <c r="AV352" s="59" t="str">
        <f t="shared" ref="AV352:AV357" si="1834">IF(OR(AT352="",VALUE(O352)&lt;6,AND(VALUE(AT352)&gt;10,VALUE(AT352)&lt;17),AT352=76,AT352=96),"",CONCATENATE(IF(VALUE(O352)=6,"six",IF(VALUE(O352)=7,"sept",IF(VALUE(O352)=8,"huit",IF(VALUE(O352)=9,"neuf",IF(VALUE(AT352)=10,"dix")))))," mille"))</f>
        <v/>
      </c>
      <c r="AW352" s="59" t="str">
        <f t="shared" ref="AW352:AW357" si="1835">IF(OR(AT352="",VALUE(AT352)&lt;11,AND(VALUE(AT352)&gt;15,VALUE(AT352)&lt;71),AND(VALUE(AT352)&gt;75,VALUE(AT352)&lt;91),VALUE(AT352)&gt;95),"",CONCATENATE(IF(OR(VALUE(AT352)=91,VALUE(AT352)=71,VALUE(AT352)=11),"onze",IF(OR(VALUE(AT352)=92,VALUE(AT352)=72,VALUE(AT352)=12),"douze",IF(OR(VALUE(AT352)=93,VALUE(AT352)=73,VALUE(AT352)=13),"treize",IF(OR(AT352=94,AT352=74,AT352=14),"quatorze",IF(OR(AT352=95,AT352=75,AT352=15),"quinze")))))," mille"))</f>
        <v/>
      </c>
      <c r="AX352" s="59" t="str">
        <f t="shared" ref="AX352:AX357" si="1836">IF(OR(AT352=16,AT352=76,AT352=96),"seize mille","")</f>
        <v/>
      </c>
      <c r="AY352" s="59" t="str">
        <f t="shared" ref="AY352:AY357" si="1837">IF(AND(AU352="un mille",H352&lt;10000)," mille",CONCATENATE(" ",AU352,AV352,AW352,AX352,IF(VALUE(CONCATENATE(M352,N352,O352))=0,"",IF(VALUE(O352)=0," mille","")),IF(AND(VALUE(CONCATENATE(M352,N352,O352))&gt;1,VALUE(CONCATENATE(P352,Q352,R352))=0),"s","")))</f>
        <v xml:space="preserve"> </v>
      </c>
      <c r="AZ352" s="75"/>
      <c r="BA352" s="59" t="str">
        <f t="shared" ref="BA352:BA357" si="1838">IF(OR(VALUE(P352)=0,VALUE(P352)&gt;5),"",CONCATENATE(IF(VALUE(P352)=1,"",IF(VALUE(P352)=2,"deux ",IF(VALUE(P352)=3,"trois ",IF(VALUE(P352)=4,"quatre ",IF(VALUE(P352)=5,"cinq "))))),"cent"))</f>
        <v/>
      </c>
      <c r="BB352" s="59" t="str">
        <f t="shared" ref="BB352:BB357" si="1839">IF(OR(P352="",VALUE(P352)&lt;6),"",CONCATENATE(IF(VALUE(P352)=6,"six ",IF(VALUE(P352)=7,"sept ",IF(VALUE(P352)=8,"huit ",IF(VALUE(P352)=9,"neuf ")))),"cent"))</f>
        <v/>
      </c>
      <c r="BC352" s="59" t="str">
        <f t="shared" ref="BC352:BC357" si="1840">CONCATENATE(" ",BA352,BB352)</f>
        <v xml:space="preserve"> </v>
      </c>
      <c r="BD352" s="75"/>
      <c r="BE352" s="59" t="str">
        <f t="shared" ref="BE352:BE357" si="1841">IF(OR(Q352="",VALUE(Q352)=0,VALUE(Q352)&gt;5,AND(VALUE(BI352)&gt;10,VALUE(BI352)&lt;17)),"",IF(OR(VALUE(BI352)=10,AND(VALUE(BI352)&gt;16,VALUE(BI352)&lt;20)),"dix",IF(VALUE(Q352)=2,"vingt",IF(VALUE(Q352)=3,"trente",IF(VALUE(Q352)=4,"quarante",IF(VALUE(Q352)=5,"cinquante"))))))</f>
        <v/>
      </c>
      <c r="BF352" s="59" t="str">
        <f t="shared" ref="BF352:BF357" si="1842">IF(OR(Q352="",VALUE(Q352)&lt;6),"",IF(AND(VALUE(Q352)=7,OR(VALUE(R352)=0,BI352&gt;76)),"soixante dix",IF(OR(VALUE(Q352)=6,VALUE(Q352)=7),"soixante",IF(AND(VALUE(Q352)=9,OR(VALUE(R352)=0,VALUE(BI352)&gt;96)),"quatre vingt dix",IF(OR(VALUE(Q352)=8,VALUE(Q352)=9),"quatre vingt")))))</f>
        <v/>
      </c>
      <c r="BG352" s="59" t="str">
        <f t="shared" ref="BG352:BG357" si="1843">CONCATENATE(" ",BE352,BF352,IF(OR(VALUE(R352)&lt;&gt;1,VALUE(Q352)=0,VALUE(Q352)=1,VALUE(Q352)=8,VALUE(Q352)=9),""," et"))</f>
        <v xml:space="preserve"> </v>
      </c>
      <c r="BH352" s="75"/>
      <c r="BI352" s="59">
        <f t="shared" ref="BI352:BI357" si="1844">VALUE(CONCATENATE(Q352,R352))</f>
        <v>0</v>
      </c>
      <c r="BJ352" s="59" t="str">
        <f t="shared" ref="BJ352:BJ357" si="1845">IF(OR(VALUE(R352)=0,BI352="",VALUE(R352)&gt;5,AND(VALUE(BI352)&gt;5,VALUE(BI352)&lt;16),AND(VALUE(BI352)&gt;65,VALUE(BI352)&lt;76),AND(VALUE(BI352)&gt;85,VALUE(BI352)&lt;96)),"",CONCATENATE(IF(VALUE(R352)=1,"un",IF(VALUE(R352)=2,"deux",IF(VALUE(R352)=3,"trois",IF(VALUE(R352)=4,"quatre",IF(VALUE(R352)=5,"cinq")))))," euro"))</f>
        <v/>
      </c>
      <c r="BK352" s="59" t="str">
        <f t="shared" ref="BK352:BK357" si="1846">IF(OR(BI352="",VALUE(R352)&lt;6,AND(VALUE(BI352)&gt;10,VALUE(BI352)&lt;17),BI352=76,BI352=96),"",CONCATENATE(IF(VALUE(R352)=6,"six",IF(VALUE(R352)=7,"sept",IF(VALUE(R352)=8,"huit",IF(VALUE(R352)=9,"neuf",IF(VALUE(BI352)=10,"dix")))))," euro"))</f>
        <v/>
      </c>
      <c r="BL352" s="59" t="str">
        <f t="shared" ref="BL352:BL357" si="1847">IF(OR(BI352="",VALUE(BI352)&lt;11,AND(VALUE(BI352)&gt;15,VALUE(BI352)&lt;71),AND(VALUE(BI352)&gt;75,VALUE(BI352)&lt;91),VALUE(BI352)&gt;95),"",CONCATENATE(IF(OR(VALUE(BI352)=91,VALUE(BI352)=71,VALUE(BI352)=11),"onze",IF(OR(VALUE(BI352)=92,VALUE(BI352)=72,VALUE(BI352)=12),"douze",IF(OR(VALUE(BI352)=93,VALUE(BI352)=73,VALUE(BI352)=13),"treize",IF(OR(BI352=94,BI352=74,BI352=14),"quatorze",IF(OR(BI352=95,BI352=75,BI352=15),"quinze")))))," euro"))</f>
        <v/>
      </c>
      <c r="BM352" s="59" t="str">
        <f t="shared" ref="BM352:BM357" si="1848">IF(OR(BI352=16,BI352=76,BI352=96),"seize euro","")</f>
        <v/>
      </c>
      <c r="BN352" s="59" t="str">
        <f t="shared" ref="BN352:BN357" si="1849">IF(VALUE(CONCATENATE(J352,K352,L352,M352,N352,O352,P352,Q352,R352))=0,"zero euro",CONCATENATE(" ",BJ352,BK352,BL352,BM352,IF(VALUE(CONCATENATE(M352,N352,O352,P352,Q352,R352))=0," d'",""),IF(OR(VALUE(R352)=0,VALUE(CONCATENATE(P352,Q352,R352))=0)," euro",""),IF(VALUE(CONCATENATE(J352,K352,L352,M352,N352,O352,P352,Q352,R352))&gt;1,"s","")))</f>
        <v>zero euro</v>
      </c>
      <c r="BO352" s="75"/>
      <c r="BP352" s="59" t="str">
        <f t="shared" ref="BP352:BP357" si="1850">IF(VALUE(CONCATENATE(T352,U352))=0,""," virgule")</f>
        <v/>
      </c>
      <c r="BQ352" s="75"/>
      <c r="BR352" s="59" t="str">
        <f t="shared" ref="BR352:BR357" si="1851">IF(OR(T352="",VALUE(T352)=0,VALUE(T352)&gt;5,AND(VALUE(BV352)&gt;10,VALUE(BV352)&lt;17)),"",IF(OR(VALUE(BV352)=10,AND(VALUE(BV352)&gt;16,VALUE(BV352)&lt;20)),"dix",IF(VALUE(T352)=2,"vingt",IF(VALUE(T352)=3,"trente",IF(VALUE(T352)=4,"quarante",IF(VALUE(T352)=5,"cinquante"))))))</f>
        <v/>
      </c>
      <c r="BS352" s="59" t="str">
        <f t="shared" ref="BS352:BS357" si="1852">IF(OR(T352="",VALUE(T352)&lt;6),"",IF(AND(VALUE(T352)=7,OR(VALUE(U352)=0,BV352&gt;76)),"soixante dix",IF(OR(VALUE(T352)=6,VALUE(T352)=7),"soixante",IF(AND(VALUE(T352)=9,OR(VALUE(U352)=0,VALUE(BV352)&gt;96)),"quatre vingt dix",IF(OR(VALUE(T352)=8,VALUE(T352)=9),"quatre vingt")))))</f>
        <v/>
      </c>
      <c r="BT352" s="59" t="str">
        <f t="shared" ref="BT352:BT357" si="1853">CONCATENATE(" ",BR352,BS352,IF(OR(VALUE(U352)&lt;&gt;1,VALUE(T352)=0,VALUE(T352)=1,VALUE(T352)=8,VALUE(T352)=9),""," et"))</f>
        <v xml:space="preserve"> </v>
      </c>
      <c r="BU352" s="75"/>
      <c r="BV352" s="59">
        <f t="shared" ref="BV352:BV357" si="1854">VALUE(CONCATENATE(T352,U352))</f>
        <v>0</v>
      </c>
      <c r="BW352" s="59" t="str">
        <f t="shared" ref="BW352:BW357" si="1855">IF(OR(VALUE(U352)=0,BV352="",VALUE(U352)&gt;5,AND(VALUE(BV352)&gt;5,VALUE(BV352)&lt;16),AND(VALUE(BV352)&gt;65,VALUE(BV352)&lt;76),AND(VALUE(BV352)&gt;85,VALUE(BV352)&lt;96)),"",CONCATENATE(IF(VALUE(U352)=1,"un",IF(VALUE(U352)=2,"deux",IF(VALUE(U352)=3,"trois",IF(VALUE(U352)=4,"quatre",IF(VALUE(U352)=5,"cinq")))))," centime"))</f>
        <v/>
      </c>
      <c r="BX352" s="59" t="str">
        <f t="shared" ref="BX352:BX357" si="1856">IF(OR(BV352="",VALUE(U352)&lt;6,AND(VALUE(BV352)&gt;10,VALUE(BV352)&lt;17),BV352=76,BV352=96),"",CONCATENATE(IF(VALUE(U352)=6,"six",IF(VALUE(U352)=7,"sept",IF(VALUE(U352)=8,"huit",IF(VALUE(U352)=9,"neuf",IF(VALUE(BV352)=10,"dix")))))," centime"))</f>
        <v/>
      </c>
      <c r="BY352" s="59" t="str">
        <f t="shared" ref="BY352:BY357" si="1857">IF(OR(BV352="",VALUE(BV352)&lt;11,AND(VALUE(BV352)&gt;15,VALUE(BV352)&lt;71),AND(VALUE(BV352)&gt;75,VALUE(BV352)&lt;91),VALUE(BV352)&gt;95),"",CONCATENATE(IF(OR(VALUE(BV352)=91,VALUE(BV352)=71,VALUE(BV352)=11),"onze",IF(OR(VALUE(BV352)=92,VALUE(BV352)=72,VALUE(BV352)=12),"douze",IF(OR(VALUE(BV352)=93,VALUE(BV352)=73,VALUE(BV352)=13),"treize",IF(OR(BV352=94,BV352=74,BV352=14),"quatorze",IF(OR(BV352=95,BV352=75,BV352=15),"quinze")))))," centime"))</f>
        <v/>
      </c>
      <c r="BZ352" s="59" t="str">
        <f t="shared" ref="BZ352:BZ357" si="1858">IF(OR(BV352=16,BV352=76,BV352=96),"seize centime","")</f>
        <v/>
      </c>
      <c r="CA352" s="59" t="str">
        <f t="shared" ref="CA352:CA357" si="1859">CONCATENATE(" ",BW352,BX352,BY352,BZ352,IF(AND(VALUE(RIGHT(I352,2))&lt;&gt;0,VALUE(RIGHT(I352,1))=0),"centime",""),IF(VALUE(CONCATENATE(T352,U352))&gt;1,"s",""))</f>
        <v xml:space="preserve"> </v>
      </c>
      <c r="CB352" s="75"/>
      <c r="CC352" s="19" t="str">
        <f t="shared" ref="CC352:CC357" si="1860">CONCATENATE(Y352,AC352,AJ352,AN352,AR352,AY352,BC352,BG352,BN352,BP352,BT352,CA352)</f>
        <v xml:space="preserve">       zero euro  </v>
      </c>
      <c r="CD352" s="47" t="e">
        <f>#REF!*H352</f>
        <v>#REF!</v>
      </c>
    </row>
    <row r="353" spans="1:82" s="10" customFormat="1" ht="11.25" x14ac:dyDescent="0.2">
      <c r="A353" s="23" t="s">
        <v>337</v>
      </c>
      <c r="B353" s="39">
        <v>4</v>
      </c>
      <c r="C353" s="39">
        <f t="shared" ref="C353:D357" si="1861">C352</f>
        <v>1</v>
      </c>
      <c r="D353" s="39">
        <f t="shared" si="1861"/>
        <v>1</v>
      </c>
      <c r="E353" s="49">
        <f>IF(G353="","",MAX(E$9:E352)+1)</f>
        <v>261</v>
      </c>
      <c r="F353" s="50" t="s">
        <v>262</v>
      </c>
      <c r="G353" s="42" t="s">
        <v>28</v>
      </c>
      <c r="H353" s="43">
        <v>0</v>
      </c>
      <c r="I353" s="79" t="str">
        <f t="shared" si="1802"/>
        <v xml:space="preserve"> 0,00</v>
      </c>
      <c r="J353" s="79" t="str">
        <f t="shared" si="1803"/>
        <v>0</v>
      </c>
      <c r="K353" s="79" t="str">
        <f t="shared" si="1804"/>
        <v>0</v>
      </c>
      <c r="L353" s="79" t="str">
        <f t="shared" si="1805"/>
        <v>0</v>
      </c>
      <c r="M353" s="79" t="str">
        <f t="shared" si="1806"/>
        <v>0</v>
      </c>
      <c r="N353" s="79" t="str">
        <f t="shared" si="1807"/>
        <v>0</v>
      </c>
      <c r="O353" s="79" t="str">
        <f t="shared" si="1808"/>
        <v>0</v>
      </c>
      <c r="P353" s="79" t="str">
        <f t="shared" si="1809"/>
        <v>0</v>
      </c>
      <c r="Q353" s="79" t="str">
        <f t="shared" si="1810"/>
        <v>0</v>
      </c>
      <c r="R353" s="79" t="str">
        <f t="shared" si="1811"/>
        <v>0</v>
      </c>
      <c r="S353" s="79" t="s">
        <v>12</v>
      </c>
      <c r="T353" s="79" t="str">
        <f t="shared" si="1812"/>
        <v>0</v>
      </c>
      <c r="U353" s="79" t="str">
        <f t="shared" si="1813"/>
        <v>0</v>
      </c>
      <c r="V353" s="75"/>
      <c r="W353" s="59" t="str">
        <f t="shared" si="1814"/>
        <v/>
      </c>
      <c r="X353" s="59" t="str">
        <f t="shared" si="1815"/>
        <v/>
      </c>
      <c r="Y353" s="59" t="str">
        <f t="shared" si="1816"/>
        <v/>
      </c>
      <c r="Z353" s="75"/>
      <c r="AA353" s="59" t="str">
        <f t="shared" si="1817"/>
        <v/>
      </c>
      <c r="AB353" s="59" t="str">
        <f t="shared" si="1818"/>
        <v/>
      </c>
      <c r="AC353" s="59" t="str">
        <f t="shared" si="1819"/>
        <v xml:space="preserve"> </v>
      </c>
      <c r="AD353" s="75"/>
      <c r="AE353" s="59">
        <f t="shared" si="1820"/>
        <v>0</v>
      </c>
      <c r="AF353" s="59" t="str">
        <f t="shared" si="1821"/>
        <v/>
      </c>
      <c r="AG353" s="59" t="str">
        <f t="shared" si="1822"/>
        <v/>
      </c>
      <c r="AH353" s="59" t="str">
        <f t="shared" si="1823"/>
        <v/>
      </c>
      <c r="AI353" s="59" t="str">
        <f t="shared" si="1824"/>
        <v/>
      </c>
      <c r="AJ353" s="59" t="str">
        <f t="shared" si="1825"/>
        <v xml:space="preserve"> </v>
      </c>
      <c r="AK353" s="75"/>
      <c r="AL353" s="59" t="str">
        <f t="shared" si="1826"/>
        <v/>
      </c>
      <c r="AM353" s="59" t="str">
        <f t="shared" si="1827"/>
        <v/>
      </c>
      <c r="AN353" s="59" t="str">
        <f t="shared" si="1828"/>
        <v xml:space="preserve"> </v>
      </c>
      <c r="AO353" s="75"/>
      <c r="AP353" s="59" t="str">
        <f t="shared" si="1829"/>
        <v/>
      </c>
      <c r="AQ353" s="59" t="str">
        <f t="shared" si="1830"/>
        <v/>
      </c>
      <c r="AR353" s="59" t="str">
        <f t="shared" si="1831"/>
        <v xml:space="preserve"> </v>
      </c>
      <c r="AS353" s="75"/>
      <c r="AT353" s="59">
        <f t="shared" si="1832"/>
        <v>0</v>
      </c>
      <c r="AU353" s="59" t="str">
        <f t="shared" si="1833"/>
        <v/>
      </c>
      <c r="AV353" s="59" t="str">
        <f t="shared" si="1834"/>
        <v/>
      </c>
      <c r="AW353" s="59" t="str">
        <f t="shared" si="1835"/>
        <v/>
      </c>
      <c r="AX353" s="59" t="str">
        <f t="shared" si="1836"/>
        <v/>
      </c>
      <c r="AY353" s="59" t="str">
        <f t="shared" si="1837"/>
        <v xml:space="preserve"> </v>
      </c>
      <c r="AZ353" s="75"/>
      <c r="BA353" s="59" t="str">
        <f t="shared" si="1838"/>
        <v/>
      </c>
      <c r="BB353" s="59" t="str">
        <f t="shared" si="1839"/>
        <v/>
      </c>
      <c r="BC353" s="59" t="str">
        <f t="shared" si="1840"/>
        <v xml:space="preserve"> </v>
      </c>
      <c r="BD353" s="75"/>
      <c r="BE353" s="59" t="str">
        <f t="shared" si="1841"/>
        <v/>
      </c>
      <c r="BF353" s="59" t="str">
        <f t="shared" si="1842"/>
        <v/>
      </c>
      <c r="BG353" s="59" t="str">
        <f t="shared" si="1843"/>
        <v xml:space="preserve"> </v>
      </c>
      <c r="BH353" s="75"/>
      <c r="BI353" s="59">
        <f t="shared" si="1844"/>
        <v>0</v>
      </c>
      <c r="BJ353" s="59" t="str">
        <f t="shared" si="1845"/>
        <v/>
      </c>
      <c r="BK353" s="59" t="str">
        <f t="shared" si="1846"/>
        <v/>
      </c>
      <c r="BL353" s="59" t="str">
        <f t="shared" si="1847"/>
        <v/>
      </c>
      <c r="BM353" s="59" t="str">
        <f t="shared" si="1848"/>
        <v/>
      </c>
      <c r="BN353" s="59" t="str">
        <f t="shared" si="1849"/>
        <v>zero euro</v>
      </c>
      <c r="BO353" s="75"/>
      <c r="BP353" s="59" t="str">
        <f t="shared" si="1850"/>
        <v/>
      </c>
      <c r="BQ353" s="75"/>
      <c r="BR353" s="59" t="str">
        <f t="shared" si="1851"/>
        <v/>
      </c>
      <c r="BS353" s="59" t="str">
        <f t="shared" si="1852"/>
        <v/>
      </c>
      <c r="BT353" s="59" t="str">
        <f t="shared" si="1853"/>
        <v xml:space="preserve"> </v>
      </c>
      <c r="BU353" s="75"/>
      <c r="BV353" s="59">
        <f t="shared" si="1854"/>
        <v>0</v>
      </c>
      <c r="BW353" s="59" t="str">
        <f t="shared" si="1855"/>
        <v/>
      </c>
      <c r="BX353" s="59" t="str">
        <f t="shared" si="1856"/>
        <v/>
      </c>
      <c r="BY353" s="59" t="str">
        <f t="shared" si="1857"/>
        <v/>
      </c>
      <c r="BZ353" s="59" t="str">
        <f t="shared" si="1858"/>
        <v/>
      </c>
      <c r="CA353" s="59" t="str">
        <f t="shared" si="1859"/>
        <v xml:space="preserve"> </v>
      </c>
      <c r="CB353" s="75"/>
      <c r="CC353" s="19" t="str">
        <f t="shared" si="1860"/>
        <v xml:space="preserve">       zero euro  </v>
      </c>
      <c r="CD353" s="47" t="e">
        <f>#REF!*H353</f>
        <v>#REF!</v>
      </c>
    </row>
    <row r="354" spans="1:82" s="10" customFormat="1" ht="11.25" x14ac:dyDescent="0.2">
      <c r="A354" s="23" t="s">
        <v>337</v>
      </c>
      <c r="B354" s="39">
        <v>4</v>
      </c>
      <c r="C354" s="39">
        <f t="shared" si="1861"/>
        <v>1</v>
      </c>
      <c r="D354" s="39">
        <f t="shared" si="1861"/>
        <v>1</v>
      </c>
      <c r="E354" s="49">
        <f>IF(G354="","",MAX(E$9:E353)+1)</f>
        <v>262</v>
      </c>
      <c r="F354" s="50" t="s">
        <v>263</v>
      </c>
      <c r="G354" s="42" t="s">
        <v>28</v>
      </c>
      <c r="H354" s="43">
        <v>0</v>
      </c>
      <c r="I354" s="79" t="str">
        <f t="shared" si="1802"/>
        <v xml:space="preserve"> 0,00</v>
      </c>
      <c r="J354" s="79" t="str">
        <f t="shared" si="1803"/>
        <v>0</v>
      </c>
      <c r="K354" s="79" t="str">
        <f t="shared" si="1804"/>
        <v>0</v>
      </c>
      <c r="L354" s="79" t="str">
        <f t="shared" si="1805"/>
        <v>0</v>
      </c>
      <c r="M354" s="79" t="str">
        <f t="shared" si="1806"/>
        <v>0</v>
      </c>
      <c r="N354" s="79" t="str">
        <f t="shared" si="1807"/>
        <v>0</v>
      </c>
      <c r="O354" s="79" t="str">
        <f t="shared" si="1808"/>
        <v>0</v>
      </c>
      <c r="P354" s="79" t="str">
        <f t="shared" si="1809"/>
        <v>0</v>
      </c>
      <c r="Q354" s="79" t="str">
        <f t="shared" si="1810"/>
        <v>0</v>
      </c>
      <c r="R354" s="79" t="str">
        <f t="shared" si="1811"/>
        <v>0</v>
      </c>
      <c r="S354" s="79" t="s">
        <v>12</v>
      </c>
      <c r="T354" s="79" t="str">
        <f t="shared" si="1812"/>
        <v>0</v>
      </c>
      <c r="U354" s="79" t="str">
        <f t="shared" si="1813"/>
        <v>0</v>
      </c>
      <c r="V354" s="75"/>
      <c r="W354" s="59" t="str">
        <f t="shared" si="1814"/>
        <v/>
      </c>
      <c r="X354" s="59" t="str">
        <f t="shared" si="1815"/>
        <v/>
      </c>
      <c r="Y354" s="59" t="str">
        <f t="shared" si="1816"/>
        <v/>
      </c>
      <c r="Z354" s="75"/>
      <c r="AA354" s="59" t="str">
        <f t="shared" si="1817"/>
        <v/>
      </c>
      <c r="AB354" s="59" t="str">
        <f t="shared" si="1818"/>
        <v/>
      </c>
      <c r="AC354" s="59" t="str">
        <f t="shared" si="1819"/>
        <v xml:space="preserve"> </v>
      </c>
      <c r="AD354" s="75"/>
      <c r="AE354" s="59">
        <f t="shared" si="1820"/>
        <v>0</v>
      </c>
      <c r="AF354" s="59" t="str">
        <f t="shared" si="1821"/>
        <v/>
      </c>
      <c r="AG354" s="59" t="str">
        <f t="shared" si="1822"/>
        <v/>
      </c>
      <c r="AH354" s="59" t="str">
        <f t="shared" si="1823"/>
        <v/>
      </c>
      <c r="AI354" s="59" t="str">
        <f t="shared" si="1824"/>
        <v/>
      </c>
      <c r="AJ354" s="59" t="str">
        <f t="shared" si="1825"/>
        <v xml:space="preserve"> </v>
      </c>
      <c r="AK354" s="75"/>
      <c r="AL354" s="59" t="str">
        <f t="shared" si="1826"/>
        <v/>
      </c>
      <c r="AM354" s="59" t="str">
        <f t="shared" si="1827"/>
        <v/>
      </c>
      <c r="AN354" s="59" t="str">
        <f t="shared" si="1828"/>
        <v xml:space="preserve"> </v>
      </c>
      <c r="AO354" s="75"/>
      <c r="AP354" s="59" t="str">
        <f t="shared" si="1829"/>
        <v/>
      </c>
      <c r="AQ354" s="59" t="str">
        <f t="shared" si="1830"/>
        <v/>
      </c>
      <c r="AR354" s="59" t="str">
        <f t="shared" si="1831"/>
        <v xml:space="preserve"> </v>
      </c>
      <c r="AS354" s="75"/>
      <c r="AT354" s="59">
        <f t="shared" si="1832"/>
        <v>0</v>
      </c>
      <c r="AU354" s="59" t="str">
        <f t="shared" si="1833"/>
        <v/>
      </c>
      <c r="AV354" s="59" t="str">
        <f t="shared" si="1834"/>
        <v/>
      </c>
      <c r="AW354" s="59" t="str">
        <f t="shared" si="1835"/>
        <v/>
      </c>
      <c r="AX354" s="59" t="str">
        <f t="shared" si="1836"/>
        <v/>
      </c>
      <c r="AY354" s="59" t="str">
        <f t="shared" si="1837"/>
        <v xml:space="preserve"> </v>
      </c>
      <c r="AZ354" s="75"/>
      <c r="BA354" s="59" t="str">
        <f t="shared" si="1838"/>
        <v/>
      </c>
      <c r="BB354" s="59" t="str">
        <f t="shared" si="1839"/>
        <v/>
      </c>
      <c r="BC354" s="59" t="str">
        <f t="shared" si="1840"/>
        <v xml:space="preserve"> </v>
      </c>
      <c r="BD354" s="75"/>
      <c r="BE354" s="59" t="str">
        <f t="shared" si="1841"/>
        <v/>
      </c>
      <c r="BF354" s="59" t="str">
        <f t="shared" si="1842"/>
        <v/>
      </c>
      <c r="BG354" s="59" t="str">
        <f t="shared" si="1843"/>
        <v xml:space="preserve"> </v>
      </c>
      <c r="BH354" s="75"/>
      <c r="BI354" s="59">
        <f t="shared" si="1844"/>
        <v>0</v>
      </c>
      <c r="BJ354" s="59" t="str">
        <f t="shared" si="1845"/>
        <v/>
      </c>
      <c r="BK354" s="59" t="str">
        <f t="shared" si="1846"/>
        <v/>
      </c>
      <c r="BL354" s="59" t="str">
        <f t="shared" si="1847"/>
        <v/>
      </c>
      <c r="BM354" s="59" t="str">
        <f t="shared" si="1848"/>
        <v/>
      </c>
      <c r="BN354" s="59" t="str">
        <f t="shared" si="1849"/>
        <v>zero euro</v>
      </c>
      <c r="BO354" s="75"/>
      <c r="BP354" s="59" t="str">
        <f t="shared" si="1850"/>
        <v/>
      </c>
      <c r="BQ354" s="75"/>
      <c r="BR354" s="59" t="str">
        <f t="shared" si="1851"/>
        <v/>
      </c>
      <c r="BS354" s="59" t="str">
        <f t="shared" si="1852"/>
        <v/>
      </c>
      <c r="BT354" s="59" t="str">
        <f t="shared" si="1853"/>
        <v xml:space="preserve"> </v>
      </c>
      <c r="BU354" s="75"/>
      <c r="BV354" s="59">
        <f t="shared" si="1854"/>
        <v>0</v>
      </c>
      <c r="BW354" s="59" t="str">
        <f t="shared" si="1855"/>
        <v/>
      </c>
      <c r="BX354" s="59" t="str">
        <f t="shared" si="1856"/>
        <v/>
      </c>
      <c r="BY354" s="59" t="str">
        <f t="shared" si="1857"/>
        <v/>
      </c>
      <c r="BZ354" s="59" t="str">
        <f t="shared" si="1858"/>
        <v/>
      </c>
      <c r="CA354" s="59" t="str">
        <f t="shared" si="1859"/>
        <v xml:space="preserve"> </v>
      </c>
      <c r="CB354" s="75"/>
      <c r="CC354" s="19" t="str">
        <f t="shared" si="1860"/>
        <v xml:space="preserve">       zero euro  </v>
      </c>
      <c r="CD354" s="47" t="e">
        <f>#REF!*H354</f>
        <v>#REF!</v>
      </c>
    </row>
    <row r="355" spans="1:82" s="10" customFormat="1" ht="11.25" x14ac:dyDescent="0.2">
      <c r="A355" s="23" t="s">
        <v>337</v>
      </c>
      <c r="B355" s="39">
        <v>4</v>
      </c>
      <c r="C355" s="39">
        <f t="shared" si="1861"/>
        <v>1</v>
      </c>
      <c r="D355" s="39">
        <f t="shared" si="1861"/>
        <v>1</v>
      </c>
      <c r="E355" s="49">
        <f>IF(G355="","",MAX(E$9:E354)+1)</f>
        <v>263</v>
      </c>
      <c r="F355" s="50" t="s">
        <v>264</v>
      </c>
      <c r="G355" s="42" t="s">
        <v>28</v>
      </c>
      <c r="H355" s="43">
        <v>0</v>
      </c>
      <c r="I355" s="79" t="str">
        <f t="shared" si="1802"/>
        <v xml:space="preserve"> 0,00</v>
      </c>
      <c r="J355" s="79" t="str">
        <f t="shared" si="1803"/>
        <v>0</v>
      </c>
      <c r="K355" s="79" t="str">
        <f t="shared" si="1804"/>
        <v>0</v>
      </c>
      <c r="L355" s="79" t="str">
        <f t="shared" si="1805"/>
        <v>0</v>
      </c>
      <c r="M355" s="79" t="str">
        <f t="shared" si="1806"/>
        <v>0</v>
      </c>
      <c r="N355" s="79" t="str">
        <f t="shared" si="1807"/>
        <v>0</v>
      </c>
      <c r="O355" s="79" t="str">
        <f t="shared" si="1808"/>
        <v>0</v>
      </c>
      <c r="P355" s="79" t="str">
        <f t="shared" si="1809"/>
        <v>0</v>
      </c>
      <c r="Q355" s="79" t="str">
        <f t="shared" si="1810"/>
        <v>0</v>
      </c>
      <c r="R355" s="79" t="str">
        <f t="shared" si="1811"/>
        <v>0</v>
      </c>
      <c r="S355" s="79" t="s">
        <v>12</v>
      </c>
      <c r="T355" s="79" t="str">
        <f t="shared" si="1812"/>
        <v>0</v>
      </c>
      <c r="U355" s="79" t="str">
        <f t="shared" si="1813"/>
        <v>0</v>
      </c>
      <c r="V355" s="75"/>
      <c r="W355" s="59" t="str">
        <f t="shared" si="1814"/>
        <v/>
      </c>
      <c r="X355" s="59" t="str">
        <f t="shared" si="1815"/>
        <v/>
      </c>
      <c r="Y355" s="59" t="str">
        <f t="shared" si="1816"/>
        <v/>
      </c>
      <c r="Z355" s="75"/>
      <c r="AA355" s="59" t="str">
        <f t="shared" si="1817"/>
        <v/>
      </c>
      <c r="AB355" s="59" t="str">
        <f t="shared" si="1818"/>
        <v/>
      </c>
      <c r="AC355" s="59" t="str">
        <f t="shared" si="1819"/>
        <v xml:space="preserve"> </v>
      </c>
      <c r="AD355" s="75"/>
      <c r="AE355" s="59">
        <f t="shared" si="1820"/>
        <v>0</v>
      </c>
      <c r="AF355" s="59" t="str">
        <f t="shared" si="1821"/>
        <v/>
      </c>
      <c r="AG355" s="59" t="str">
        <f t="shared" si="1822"/>
        <v/>
      </c>
      <c r="AH355" s="59" t="str">
        <f t="shared" si="1823"/>
        <v/>
      </c>
      <c r="AI355" s="59" t="str">
        <f t="shared" si="1824"/>
        <v/>
      </c>
      <c r="AJ355" s="59" t="str">
        <f t="shared" si="1825"/>
        <v xml:space="preserve"> </v>
      </c>
      <c r="AK355" s="75"/>
      <c r="AL355" s="59" t="str">
        <f t="shared" si="1826"/>
        <v/>
      </c>
      <c r="AM355" s="59" t="str">
        <f t="shared" si="1827"/>
        <v/>
      </c>
      <c r="AN355" s="59" t="str">
        <f t="shared" si="1828"/>
        <v xml:space="preserve"> </v>
      </c>
      <c r="AO355" s="75"/>
      <c r="AP355" s="59" t="str">
        <f t="shared" si="1829"/>
        <v/>
      </c>
      <c r="AQ355" s="59" t="str">
        <f t="shared" si="1830"/>
        <v/>
      </c>
      <c r="AR355" s="59" t="str">
        <f t="shared" si="1831"/>
        <v xml:space="preserve"> </v>
      </c>
      <c r="AS355" s="75"/>
      <c r="AT355" s="59">
        <f t="shared" si="1832"/>
        <v>0</v>
      </c>
      <c r="AU355" s="59" t="str">
        <f t="shared" si="1833"/>
        <v/>
      </c>
      <c r="AV355" s="59" t="str">
        <f t="shared" si="1834"/>
        <v/>
      </c>
      <c r="AW355" s="59" t="str">
        <f t="shared" si="1835"/>
        <v/>
      </c>
      <c r="AX355" s="59" t="str">
        <f t="shared" si="1836"/>
        <v/>
      </c>
      <c r="AY355" s="59" t="str">
        <f t="shared" si="1837"/>
        <v xml:space="preserve"> </v>
      </c>
      <c r="AZ355" s="75"/>
      <c r="BA355" s="59" t="str">
        <f t="shared" si="1838"/>
        <v/>
      </c>
      <c r="BB355" s="59" t="str">
        <f t="shared" si="1839"/>
        <v/>
      </c>
      <c r="BC355" s="59" t="str">
        <f t="shared" si="1840"/>
        <v xml:space="preserve"> </v>
      </c>
      <c r="BD355" s="75"/>
      <c r="BE355" s="59" t="str">
        <f t="shared" si="1841"/>
        <v/>
      </c>
      <c r="BF355" s="59" t="str">
        <f t="shared" si="1842"/>
        <v/>
      </c>
      <c r="BG355" s="59" t="str">
        <f t="shared" si="1843"/>
        <v xml:space="preserve"> </v>
      </c>
      <c r="BH355" s="75"/>
      <c r="BI355" s="59">
        <f t="shared" si="1844"/>
        <v>0</v>
      </c>
      <c r="BJ355" s="59" t="str">
        <f t="shared" si="1845"/>
        <v/>
      </c>
      <c r="BK355" s="59" t="str">
        <f t="shared" si="1846"/>
        <v/>
      </c>
      <c r="BL355" s="59" t="str">
        <f t="shared" si="1847"/>
        <v/>
      </c>
      <c r="BM355" s="59" t="str">
        <f t="shared" si="1848"/>
        <v/>
      </c>
      <c r="BN355" s="59" t="str">
        <f t="shared" si="1849"/>
        <v>zero euro</v>
      </c>
      <c r="BO355" s="75"/>
      <c r="BP355" s="59" t="str">
        <f t="shared" si="1850"/>
        <v/>
      </c>
      <c r="BQ355" s="75"/>
      <c r="BR355" s="59" t="str">
        <f t="shared" si="1851"/>
        <v/>
      </c>
      <c r="BS355" s="59" t="str">
        <f t="shared" si="1852"/>
        <v/>
      </c>
      <c r="BT355" s="59" t="str">
        <f t="shared" si="1853"/>
        <v xml:space="preserve"> </v>
      </c>
      <c r="BU355" s="75"/>
      <c r="BV355" s="59">
        <f t="shared" si="1854"/>
        <v>0</v>
      </c>
      <c r="BW355" s="59" t="str">
        <f t="shared" si="1855"/>
        <v/>
      </c>
      <c r="BX355" s="59" t="str">
        <f t="shared" si="1856"/>
        <v/>
      </c>
      <c r="BY355" s="59" t="str">
        <f t="shared" si="1857"/>
        <v/>
      </c>
      <c r="BZ355" s="59" t="str">
        <f t="shared" si="1858"/>
        <v/>
      </c>
      <c r="CA355" s="59" t="str">
        <f t="shared" si="1859"/>
        <v xml:space="preserve"> </v>
      </c>
      <c r="CB355" s="75"/>
      <c r="CC355" s="19" t="str">
        <f t="shared" si="1860"/>
        <v xml:space="preserve">       zero euro  </v>
      </c>
      <c r="CD355" s="47" t="e">
        <f>#REF!*H355</f>
        <v>#REF!</v>
      </c>
    </row>
    <row r="356" spans="1:82" s="10" customFormat="1" ht="11.25" x14ac:dyDescent="0.2">
      <c r="A356" s="23" t="s">
        <v>337</v>
      </c>
      <c r="B356" s="39">
        <v>4</v>
      </c>
      <c r="C356" s="39">
        <f t="shared" si="1861"/>
        <v>1</v>
      </c>
      <c r="D356" s="39">
        <f t="shared" si="1861"/>
        <v>1</v>
      </c>
      <c r="E356" s="49">
        <f>IF(G356="","",MAX(E$9:E355)+1)</f>
        <v>264</v>
      </c>
      <c r="F356" s="50" t="s">
        <v>265</v>
      </c>
      <c r="G356" s="42" t="s">
        <v>28</v>
      </c>
      <c r="H356" s="43">
        <v>0</v>
      </c>
      <c r="I356" s="79" t="str">
        <f t="shared" si="1802"/>
        <v xml:space="preserve"> 0,00</v>
      </c>
      <c r="J356" s="79" t="str">
        <f t="shared" si="1803"/>
        <v>0</v>
      </c>
      <c r="K356" s="79" t="str">
        <f t="shared" si="1804"/>
        <v>0</v>
      </c>
      <c r="L356" s="79" t="str">
        <f t="shared" si="1805"/>
        <v>0</v>
      </c>
      <c r="M356" s="79" t="str">
        <f t="shared" si="1806"/>
        <v>0</v>
      </c>
      <c r="N356" s="79" t="str">
        <f t="shared" si="1807"/>
        <v>0</v>
      </c>
      <c r="O356" s="79" t="str">
        <f t="shared" si="1808"/>
        <v>0</v>
      </c>
      <c r="P356" s="79" t="str">
        <f t="shared" si="1809"/>
        <v>0</v>
      </c>
      <c r="Q356" s="79" t="str">
        <f t="shared" si="1810"/>
        <v>0</v>
      </c>
      <c r="R356" s="79" t="str">
        <f t="shared" si="1811"/>
        <v>0</v>
      </c>
      <c r="S356" s="79" t="s">
        <v>12</v>
      </c>
      <c r="T356" s="79" t="str">
        <f t="shared" si="1812"/>
        <v>0</v>
      </c>
      <c r="U356" s="79" t="str">
        <f t="shared" si="1813"/>
        <v>0</v>
      </c>
      <c r="V356" s="75"/>
      <c r="W356" s="59" t="str">
        <f t="shared" si="1814"/>
        <v/>
      </c>
      <c r="X356" s="59" t="str">
        <f t="shared" si="1815"/>
        <v/>
      </c>
      <c r="Y356" s="59" t="str">
        <f t="shared" si="1816"/>
        <v/>
      </c>
      <c r="Z356" s="75"/>
      <c r="AA356" s="59" t="str">
        <f t="shared" si="1817"/>
        <v/>
      </c>
      <c r="AB356" s="59" t="str">
        <f t="shared" si="1818"/>
        <v/>
      </c>
      <c r="AC356" s="59" t="str">
        <f t="shared" si="1819"/>
        <v xml:space="preserve"> </v>
      </c>
      <c r="AD356" s="75"/>
      <c r="AE356" s="59">
        <f t="shared" si="1820"/>
        <v>0</v>
      </c>
      <c r="AF356" s="59" t="str">
        <f t="shared" si="1821"/>
        <v/>
      </c>
      <c r="AG356" s="59" t="str">
        <f t="shared" si="1822"/>
        <v/>
      </c>
      <c r="AH356" s="59" t="str">
        <f t="shared" si="1823"/>
        <v/>
      </c>
      <c r="AI356" s="59" t="str">
        <f t="shared" si="1824"/>
        <v/>
      </c>
      <c r="AJ356" s="59" t="str">
        <f t="shared" si="1825"/>
        <v xml:space="preserve"> </v>
      </c>
      <c r="AK356" s="75"/>
      <c r="AL356" s="59" t="str">
        <f t="shared" si="1826"/>
        <v/>
      </c>
      <c r="AM356" s="59" t="str">
        <f t="shared" si="1827"/>
        <v/>
      </c>
      <c r="AN356" s="59" t="str">
        <f t="shared" si="1828"/>
        <v xml:space="preserve"> </v>
      </c>
      <c r="AO356" s="75"/>
      <c r="AP356" s="59" t="str">
        <f t="shared" si="1829"/>
        <v/>
      </c>
      <c r="AQ356" s="59" t="str">
        <f t="shared" si="1830"/>
        <v/>
      </c>
      <c r="AR356" s="59" t="str">
        <f t="shared" si="1831"/>
        <v xml:space="preserve"> </v>
      </c>
      <c r="AS356" s="75"/>
      <c r="AT356" s="59">
        <f t="shared" si="1832"/>
        <v>0</v>
      </c>
      <c r="AU356" s="59" t="str">
        <f t="shared" si="1833"/>
        <v/>
      </c>
      <c r="AV356" s="59" t="str">
        <f t="shared" si="1834"/>
        <v/>
      </c>
      <c r="AW356" s="59" t="str">
        <f t="shared" si="1835"/>
        <v/>
      </c>
      <c r="AX356" s="59" t="str">
        <f t="shared" si="1836"/>
        <v/>
      </c>
      <c r="AY356" s="59" t="str">
        <f t="shared" si="1837"/>
        <v xml:space="preserve"> </v>
      </c>
      <c r="AZ356" s="75"/>
      <c r="BA356" s="59" t="str">
        <f t="shared" si="1838"/>
        <v/>
      </c>
      <c r="BB356" s="59" t="str">
        <f t="shared" si="1839"/>
        <v/>
      </c>
      <c r="BC356" s="59" t="str">
        <f t="shared" si="1840"/>
        <v xml:space="preserve"> </v>
      </c>
      <c r="BD356" s="75"/>
      <c r="BE356" s="59" t="str">
        <f t="shared" si="1841"/>
        <v/>
      </c>
      <c r="BF356" s="59" t="str">
        <f t="shared" si="1842"/>
        <v/>
      </c>
      <c r="BG356" s="59" t="str">
        <f t="shared" si="1843"/>
        <v xml:space="preserve"> </v>
      </c>
      <c r="BH356" s="75"/>
      <c r="BI356" s="59">
        <f t="shared" si="1844"/>
        <v>0</v>
      </c>
      <c r="BJ356" s="59" t="str">
        <f t="shared" si="1845"/>
        <v/>
      </c>
      <c r="BK356" s="59" t="str">
        <f t="shared" si="1846"/>
        <v/>
      </c>
      <c r="BL356" s="59" t="str">
        <f t="shared" si="1847"/>
        <v/>
      </c>
      <c r="BM356" s="59" t="str">
        <f t="shared" si="1848"/>
        <v/>
      </c>
      <c r="BN356" s="59" t="str">
        <f t="shared" si="1849"/>
        <v>zero euro</v>
      </c>
      <c r="BO356" s="75"/>
      <c r="BP356" s="59" t="str">
        <f t="shared" si="1850"/>
        <v/>
      </c>
      <c r="BQ356" s="75"/>
      <c r="BR356" s="59" t="str">
        <f t="shared" si="1851"/>
        <v/>
      </c>
      <c r="BS356" s="59" t="str">
        <f t="shared" si="1852"/>
        <v/>
      </c>
      <c r="BT356" s="59" t="str">
        <f t="shared" si="1853"/>
        <v xml:space="preserve"> </v>
      </c>
      <c r="BU356" s="75"/>
      <c r="BV356" s="59">
        <f t="shared" si="1854"/>
        <v>0</v>
      </c>
      <c r="BW356" s="59" t="str">
        <f t="shared" si="1855"/>
        <v/>
      </c>
      <c r="BX356" s="59" t="str">
        <f t="shared" si="1856"/>
        <v/>
      </c>
      <c r="BY356" s="59" t="str">
        <f t="shared" si="1857"/>
        <v/>
      </c>
      <c r="BZ356" s="59" t="str">
        <f t="shared" si="1858"/>
        <v/>
      </c>
      <c r="CA356" s="59" t="str">
        <f t="shared" si="1859"/>
        <v xml:space="preserve"> </v>
      </c>
      <c r="CB356" s="75"/>
      <c r="CC356" s="19" t="str">
        <f t="shared" si="1860"/>
        <v xml:space="preserve">       zero euro  </v>
      </c>
      <c r="CD356" s="47" t="e">
        <f>#REF!*H356</f>
        <v>#REF!</v>
      </c>
    </row>
    <row r="357" spans="1:82" s="10" customFormat="1" ht="11.25" x14ac:dyDescent="0.2">
      <c r="A357" s="23" t="s">
        <v>337</v>
      </c>
      <c r="B357" s="39">
        <v>4</v>
      </c>
      <c r="C357" s="39">
        <f t="shared" si="1861"/>
        <v>1</v>
      </c>
      <c r="D357" s="39">
        <f t="shared" si="1861"/>
        <v>1</v>
      </c>
      <c r="E357" s="49">
        <f>IF(G357="","",MAX(E$9:E356)+1)</f>
        <v>265</v>
      </c>
      <c r="F357" s="50" t="s">
        <v>266</v>
      </c>
      <c r="G357" s="42" t="s">
        <v>28</v>
      </c>
      <c r="H357" s="43">
        <v>0</v>
      </c>
      <c r="I357" s="79" t="str">
        <f t="shared" si="1802"/>
        <v xml:space="preserve"> 0,00</v>
      </c>
      <c r="J357" s="79" t="str">
        <f t="shared" si="1803"/>
        <v>0</v>
      </c>
      <c r="K357" s="79" t="str">
        <f t="shared" si="1804"/>
        <v>0</v>
      </c>
      <c r="L357" s="79" t="str">
        <f t="shared" si="1805"/>
        <v>0</v>
      </c>
      <c r="M357" s="79" t="str">
        <f t="shared" si="1806"/>
        <v>0</v>
      </c>
      <c r="N357" s="79" t="str">
        <f t="shared" si="1807"/>
        <v>0</v>
      </c>
      <c r="O357" s="79" t="str">
        <f t="shared" si="1808"/>
        <v>0</v>
      </c>
      <c r="P357" s="79" t="str">
        <f t="shared" si="1809"/>
        <v>0</v>
      </c>
      <c r="Q357" s="79" t="str">
        <f t="shared" si="1810"/>
        <v>0</v>
      </c>
      <c r="R357" s="79" t="str">
        <f t="shared" si="1811"/>
        <v>0</v>
      </c>
      <c r="S357" s="79" t="s">
        <v>12</v>
      </c>
      <c r="T357" s="79" t="str">
        <f t="shared" si="1812"/>
        <v>0</v>
      </c>
      <c r="U357" s="79" t="str">
        <f t="shared" si="1813"/>
        <v>0</v>
      </c>
      <c r="V357" s="75"/>
      <c r="W357" s="59" t="str">
        <f t="shared" si="1814"/>
        <v/>
      </c>
      <c r="X357" s="59" t="str">
        <f t="shared" si="1815"/>
        <v/>
      </c>
      <c r="Y357" s="59" t="str">
        <f t="shared" si="1816"/>
        <v/>
      </c>
      <c r="Z357" s="75"/>
      <c r="AA357" s="59" t="str">
        <f t="shared" si="1817"/>
        <v/>
      </c>
      <c r="AB357" s="59" t="str">
        <f t="shared" si="1818"/>
        <v/>
      </c>
      <c r="AC357" s="59" t="str">
        <f t="shared" si="1819"/>
        <v xml:space="preserve"> </v>
      </c>
      <c r="AD357" s="75"/>
      <c r="AE357" s="59">
        <f t="shared" si="1820"/>
        <v>0</v>
      </c>
      <c r="AF357" s="59" t="str">
        <f t="shared" si="1821"/>
        <v/>
      </c>
      <c r="AG357" s="59" t="str">
        <f t="shared" si="1822"/>
        <v/>
      </c>
      <c r="AH357" s="59" t="str">
        <f t="shared" si="1823"/>
        <v/>
      </c>
      <c r="AI357" s="59" t="str">
        <f t="shared" si="1824"/>
        <v/>
      </c>
      <c r="AJ357" s="59" t="str">
        <f t="shared" si="1825"/>
        <v xml:space="preserve"> </v>
      </c>
      <c r="AK357" s="75"/>
      <c r="AL357" s="59" t="str">
        <f t="shared" si="1826"/>
        <v/>
      </c>
      <c r="AM357" s="59" t="str">
        <f t="shared" si="1827"/>
        <v/>
      </c>
      <c r="AN357" s="59" t="str">
        <f t="shared" si="1828"/>
        <v xml:space="preserve"> </v>
      </c>
      <c r="AO357" s="75"/>
      <c r="AP357" s="59" t="str">
        <f t="shared" si="1829"/>
        <v/>
      </c>
      <c r="AQ357" s="59" t="str">
        <f t="shared" si="1830"/>
        <v/>
      </c>
      <c r="AR357" s="59" t="str">
        <f t="shared" si="1831"/>
        <v xml:space="preserve"> </v>
      </c>
      <c r="AS357" s="75"/>
      <c r="AT357" s="59">
        <f t="shared" si="1832"/>
        <v>0</v>
      </c>
      <c r="AU357" s="59" t="str">
        <f t="shared" si="1833"/>
        <v/>
      </c>
      <c r="AV357" s="59" t="str">
        <f t="shared" si="1834"/>
        <v/>
      </c>
      <c r="AW357" s="59" t="str">
        <f t="shared" si="1835"/>
        <v/>
      </c>
      <c r="AX357" s="59" t="str">
        <f t="shared" si="1836"/>
        <v/>
      </c>
      <c r="AY357" s="59" t="str">
        <f t="shared" si="1837"/>
        <v xml:space="preserve"> </v>
      </c>
      <c r="AZ357" s="75"/>
      <c r="BA357" s="59" t="str">
        <f t="shared" si="1838"/>
        <v/>
      </c>
      <c r="BB357" s="59" t="str">
        <f t="shared" si="1839"/>
        <v/>
      </c>
      <c r="BC357" s="59" t="str">
        <f t="shared" si="1840"/>
        <v xml:space="preserve"> </v>
      </c>
      <c r="BD357" s="75"/>
      <c r="BE357" s="59" t="str">
        <f t="shared" si="1841"/>
        <v/>
      </c>
      <c r="BF357" s="59" t="str">
        <f t="shared" si="1842"/>
        <v/>
      </c>
      <c r="BG357" s="59" t="str">
        <f t="shared" si="1843"/>
        <v xml:space="preserve"> </v>
      </c>
      <c r="BH357" s="75"/>
      <c r="BI357" s="59">
        <f t="shared" si="1844"/>
        <v>0</v>
      </c>
      <c r="BJ357" s="59" t="str">
        <f t="shared" si="1845"/>
        <v/>
      </c>
      <c r="BK357" s="59" t="str">
        <f t="shared" si="1846"/>
        <v/>
      </c>
      <c r="BL357" s="59" t="str">
        <f t="shared" si="1847"/>
        <v/>
      </c>
      <c r="BM357" s="59" t="str">
        <f t="shared" si="1848"/>
        <v/>
      </c>
      <c r="BN357" s="59" t="str">
        <f t="shared" si="1849"/>
        <v>zero euro</v>
      </c>
      <c r="BO357" s="75"/>
      <c r="BP357" s="59" t="str">
        <f t="shared" si="1850"/>
        <v/>
      </c>
      <c r="BQ357" s="75"/>
      <c r="BR357" s="59" t="str">
        <f t="shared" si="1851"/>
        <v/>
      </c>
      <c r="BS357" s="59" t="str">
        <f t="shared" si="1852"/>
        <v/>
      </c>
      <c r="BT357" s="59" t="str">
        <f t="shared" si="1853"/>
        <v xml:space="preserve"> </v>
      </c>
      <c r="BU357" s="75"/>
      <c r="BV357" s="59">
        <f t="shared" si="1854"/>
        <v>0</v>
      </c>
      <c r="BW357" s="59" t="str">
        <f t="shared" si="1855"/>
        <v/>
      </c>
      <c r="BX357" s="59" t="str">
        <f t="shared" si="1856"/>
        <v/>
      </c>
      <c r="BY357" s="59" t="str">
        <f t="shared" si="1857"/>
        <v/>
      </c>
      <c r="BZ357" s="59" t="str">
        <f t="shared" si="1858"/>
        <v/>
      </c>
      <c r="CA357" s="59" t="str">
        <f t="shared" si="1859"/>
        <v xml:space="preserve"> </v>
      </c>
      <c r="CB357" s="75"/>
      <c r="CC357" s="19" t="str">
        <f t="shared" si="1860"/>
        <v xml:space="preserve">       zero euro  </v>
      </c>
      <c r="CD357" s="47" t="e">
        <f>#REF!*H357</f>
        <v>#REF!</v>
      </c>
    </row>
    <row r="358" spans="1:82" s="10" customFormat="1" ht="15" customHeight="1" x14ac:dyDescent="0.2">
      <c r="A358" s="23" t="s">
        <v>337</v>
      </c>
      <c r="B358" s="34">
        <v>4</v>
      </c>
      <c r="C358" s="34">
        <f>$C$350</f>
        <v>1</v>
      </c>
      <c r="D358" s="34">
        <f>$D$351+1</f>
        <v>2</v>
      </c>
      <c r="E358" s="35" t="str">
        <f>IF(G358="","",MAX(E$9:E357)+1)</f>
        <v/>
      </c>
      <c r="F358" s="83" t="s">
        <v>267</v>
      </c>
      <c r="G358" s="37"/>
      <c r="H358" s="38"/>
      <c r="I358" s="79"/>
      <c r="J358" s="79"/>
      <c r="K358" s="79"/>
      <c r="L358" s="79"/>
      <c r="M358" s="79"/>
      <c r="N358" s="79"/>
      <c r="O358" s="79"/>
      <c r="P358" s="79"/>
      <c r="Q358" s="79"/>
      <c r="R358" s="79"/>
      <c r="S358" s="79"/>
      <c r="T358" s="79"/>
      <c r="U358" s="79"/>
      <c r="V358" s="59"/>
      <c r="W358" s="59"/>
      <c r="X358" s="59"/>
      <c r="Y358" s="59"/>
      <c r="Z358" s="59"/>
      <c r="AA358" s="59"/>
      <c r="AB358" s="59"/>
      <c r="AC358" s="59"/>
      <c r="AD358" s="59"/>
      <c r="AE358" s="59"/>
      <c r="AF358" s="59"/>
      <c r="AG358" s="59"/>
      <c r="AH358" s="59"/>
      <c r="AI358" s="59"/>
      <c r="AJ358" s="59"/>
      <c r="AK358" s="59"/>
      <c r="AL358" s="59"/>
      <c r="AM358" s="59"/>
      <c r="AN358" s="59"/>
      <c r="AO358" s="59"/>
      <c r="AP358" s="59"/>
      <c r="AQ358" s="59"/>
      <c r="AR358" s="59"/>
      <c r="AS358" s="59"/>
      <c r="AT358" s="59"/>
      <c r="AU358" s="59"/>
      <c r="AV358" s="59"/>
      <c r="AW358" s="59"/>
      <c r="AX358" s="59"/>
      <c r="AY358" s="59"/>
      <c r="AZ358" s="59"/>
      <c r="BA358" s="59"/>
      <c r="BB358" s="59"/>
      <c r="BC358" s="59"/>
      <c r="BD358" s="59"/>
      <c r="BE358" s="59"/>
      <c r="BF358" s="59"/>
      <c r="BG358" s="59"/>
      <c r="BH358" s="59"/>
      <c r="BI358" s="59"/>
      <c r="BJ358" s="59"/>
      <c r="BK358" s="59"/>
      <c r="BL358" s="59"/>
      <c r="BM358" s="59"/>
      <c r="BN358" s="59"/>
      <c r="BO358" s="59"/>
      <c r="BP358" s="59"/>
      <c r="BQ358" s="59"/>
      <c r="BR358" s="59"/>
      <c r="BS358" s="59"/>
      <c r="BT358" s="59"/>
      <c r="BU358" s="59"/>
      <c r="BV358" s="59"/>
      <c r="BW358" s="59"/>
      <c r="BX358" s="59"/>
      <c r="BY358" s="59"/>
      <c r="BZ358" s="59"/>
      <c r="CA358" s="59"/>
      <c r="CB358" s="59"/>
      <c r="CC358" s="59"/>
      <c r="CD358" s="59"/>
    </row>
    <row r="359" spans="1:82" s="10" customFormat="1" ht="22.5" x14ac:dyDescent="0.2">
      <c r="A359" s="23" t="s">
        <v>337</v>
      </c>
      <c r="B359" s="39">
        <v>4</v>
      </c>
      <c r="C359" s="39">
        <f>C358</f>
        <v>1</v>
      </c>
      <c r="D359" s="39">
        <f>D358</f>
        <v>2</v>
      </c>
      <c r="E359" s="49">
        <f>IF(G359="","",MAX(E$9:E358)+1)</f>
        <v>266</v>
      </c>
      <c r="F359" s="50" t="s">
        <v>268</v>
      </c>
      <c r="G359" s="42" t="s">
        <v>28</v>
      </c>
      <c r="H359" s="43">
        <v>0</v>
      </c>
      <c r="I359" s="79" t="str">
        <f t="shared" ref="I359:I365" si="1862">IF(H359=INT(H359),CONCATENATE(" ",H359,",00"),IF(INT(H359*10)=H359*10,CONCATENATE(" ",H359,"0"),CONCATENATE(" ",H359)))</f>
        <v xml:space="preserve"> 0,00</v>
      </c>
      <c r="J359" s="79" t="str">
        <f t="shared" ref="J359:J365" si="1863">IF(H359&gt;=100000000,MID(RIGHT(I359,12),1,1),"0")</f>
        <v>0</v>
      </c>
      <c r="K359" s="79" t="str">
        <f t="shared" ref="K359:K365" si="1864">IF(H359&gt;=10000000,MID(RIGHT(I359,11),1,1),"0")</f>
        <v>0</v>
      </c>
      <c r="L359" s="79" t="str">
        <f t="shared" ref="L359:L365" si="1865">IF(H359&gt;=1000000,MID(RIGHT(I359,10),1,1),"0")</f>
        <v>0</v>
      </c>
      <c r="M359" s="79" t="str">
        <f t="shared" ref="M359:M365" si="1866">IF(H359&gt;=100000,MID(RIGHT(I359,9),1,1),"0")</f>
        <v>0</v>
      </c>
      <c r="N359" s="79" t="str">
        <f t="shared" ref="N359:N365" si="1867">IF(H359&gt;=10000,MID(RIGHT(I359,8),1,1),"0")</f>
        <v>0</v>
      </c>
      <c r="O359" s="79" t="str">
        <f t="shared" ref="O359:O365" si="1868">IF(H359&gt;=1000,MID(RIGHT(I359,7),1,1),"0")</f>
        <v>0</v>
      </c>
      <c r="P359" s="79" t="str">
        <f t="shared" ref="P359:P365" si="1869">IF(H359&gt;=100,MID(RIGHT(I359,6),1,1),"0")</f>
        <v>0</v>
      </c>
      <c r="Q359" s="79" t="str">
        <f t="shared" ref="Q359:Q365" si="1870">IF(H359&gt;=10,MID(RIGHT(I359,5),1,1),"0")</f>
        <v>0</v>
      </c>
      <c r="R359" s="79" t="str">
        <f t="shared" ref="R359:R365" si="1871">IF(H359&gt;=0,MID(RIGHT(I359,4),1,1),"0")</f>
        <v>0</v>
      </c>
      <c r="S359" s="79" t="s">
        <v>12</v>
      </c>
      <c r="T359" s="79" t="str">
        <f t="shared" ref="T359:T365" si="1872">IF(INT(H359)&lt;&gt;H359,MID(RIGHT(I359,2),1,1),"0")</f>
        <v>0</v>
      </c>
      <c r="U359" s="79" t="str">
        <f t="shared" ref="U359:U365" si="1873">IF(INT(H359*10)&lt;&gt;H359*10,RIGHT(I359,1),"0")</f>
        <v>0</v>
      </c>
      <c r="V359" s="75"/>
      <c r="W359" s="59" t="str">
        <f t="shared" ref="W359:W365" si="1874">IF(OR(VALUE(J359)=0,VALUE(J359)&gt;5),"",CONCATENATE(IF(VALUE(J359)=1,"",IF(VALUE(J359)=2,"deux ",IF(VALUE(J359)=3,"trois ",IF(VALUE(J359)=4,"quatre ",IF(VALUE(J359)=5,"cinq "))))),"cent"))</f>
        <v/>
      </c>
      <c r="X359" s="59" t="str">
        <f t="shared" ref="X359:X365" si="1875">IF(OR(J359="",VALUE(J359)&lt;6),"",CONCATENATE(IF(VALUE(J359)=6,"six ",IF(VALUE(J359)=7,"sept ",IF(VALUE(J359)=8,"huit ",IF(VALUE(J359)=9,"neuf ")))),"cent"))</f>
        <v/>
      </c>
      <c r="Y359" s="59" t="str">
        <f t="shared" ref="Y359:Y365" si="1876">CONCATENATE(W359,X359)</f>
        <v/>
      </c>
      <c r="Z359" s="75"/>
      <c r="AA359" s="59" t="str">
        <f t="shared" ref="AA359:AA365" si="1877">IF(OR(K359="",VALUE(K359)=0,VALUE(K359)&gt;5,AND(VALUE(AE359)&gt;10,VALUE(AE359)&lt;17)),"",IF(OR(VALUE(AE359)=10,AND(VALUE(AE359)&gt;16,VALUE(AE359)&lt;20)),"dix",IF(VALUE(K359)=2,"vingt",IF(VALUE(K359)=3,"trente",IF(VALUE(K359)=4,"quarante",IF(VALUE(K359)=5,"cinquante"))))))</f>
        <v/>
      </c>
      <c r="AB359" s="59" t="str">
        <f t="shared" ref="AB359:AB365" si="1878">IF(OR(K359="",VALUE(K359)&lt;6),"",IF(AND(VALUE(K359)=7,OR(VALUE(L359)=0,AE359&gt;76)),"soixante dix",IF(OR(VALUE(K359)=6,VALUE(K359)=7),"soixante",IF(AND(VALUE(K359)=9,OR(VALUE(L359)=0,VALUE(AE359)&gt;96)),"quatre vingt dix",IF(OR(VALUE(K359)=8,VALUE(K359)=9),"quatre vingt")))))</f>
        <v/>
      </c>
      <c r="AC359" s="59" t="str">
        <f t="shared" ref="AC359:AC365" si="1879">CONCATENATE(" ",AA359,AB359,IF(OR(VALUE(L359)&lt;&gt;1,VALUE(K359)=0,VALUE(K359)=1,VALUE(K359)=8,VALUE(K359)=9),""," et"))</f>
        <v xml:space="preserve"> </v>
      </c>
      <c r="AD359" s="75"/>
      <c r="AE359" s="59">
        <f t="shared" ref="AE359:AE365" si="1880">VALUE(CONCATENATE(K359,L359))</f>
        <v>0</v>
      </c>
      <c r="AF359" s="59" t="str">
        <f t="shared" ref="AF359:AF365" si="1881">IF(OR(VALUE(L359)=0,AE359="",VALUE(L359)&gt;5,AND(VALUE(AE359)&gt;5,VALUE(AE359)&lt;16),AND(VALUE(AE359)&gt;65,VALUE(AE359)&lt;76),AND(VALUE(AE359)&gt;85,VALUE(AE359)&lt;96)),"",CONCATENATE(IF(VALUE(L359)=1,"un",IF(VALUE(L359)=2,"deux",IF(VALUE(L359)=3,"trois",IF(VALUE(L359)=4,"quatre",IF(VALUE(L359)=5,"cinq")))))," million"))</f>
        <v/>
      </c>
      <c r="AG359" s="59" t="str">
        <f t="shared" ref="AG359:AG365" si="1882">IF(OR(AE359="",VALUE(L359)&lt;6,AND(VALUE(AE359)&gt;10,VALUE(AE359)&lt;17),AE359=76,AE359=96),"",CONCATENATE(IF(VALUE(L359)=6,"six",IF(VALUE(L359)=7,"sept",IF(VALUE(L359)=8,"huit",IF(VALUE(L359)=9,"neuf",IF(VALUE(AE359)=10,"dix")))))," million"))</f>
        <v/>
      </c>
      <c r="AH359" s="59" t="str">
        <f t="shared" ref="AH359:AH365" si="1883">IF(OR(AE359="",VALUE(AE359)&lt;11,AND(VALUE(AE359)&gt;15,VALUE(AE359)&lt;71),AND(VALUE(AE359)&gt;75,VALUE(AE359)&lt;91),VALUE(AE359)&gt;95),"",CONCATENATE(IF(OR(VALUE(AE359)=91,VALUE(AE359)=71,VALUE(AE359)=11),"onze",IF(OR(VALUE(AE359)=92,VALUE(AE359)=72,VALUE(AE359)=12),"douze",IF(OR(VALUE(AE359)=93,VALUE(AE359)=73,VALUE(AE359)=13),"treize",IF(OR(AE359=94,AE359=74,AE359=14),"quatorze",IF(OR(AE359=95,AE359=75,AE359=15),"quinze")))))," million"))</f>
        <v/>
      </c>
      <c r="AI359" s="59" t="str">
        <f t="shared" ref="AI359:AI365" si="1884">IF(OR(AE359=16,AE359=76,AE359=96),"seize million","")</f>
        <v/>
      </c>
      <c r="AJ359" s="59" t="str">
        <f t="shared" ref="AJ359:AJ365" si="1885">CONCATENATE(" ",AF359,AG359,AH359,AI359,IF(VALUE(CONCATENATE(J359,K359,L359))=0,"",IF(VALUE(L359)=0,"million","")),IF(AND(VALUE(CONCATENATE(J359,K359,L359))&gt;1,VALUE(CONCATENATE(M359,N359,O359,P359,Q359,R359))=0),"s",""))</f>
        <v xml:space="preserve"> </v>
      </c>
      <c r="AK359" s="75"/>
      <c r="AL359" s="59" t="str">
        <f t="shared" ref="AL359:AL365" si="1886">IF(OR(VALUE(M359)=0,VALUE(M359)&gt;5),"",CONCATENATE(IF(VALUE(M359)=1,"",IF(VALUE(M359)=2,"deux ",IF(VALUE(M359)=3,"trois ",IF(VALUE(M359)=4,"quatre ",IF(VALUE(M359)=5,"cinq "))))),"cent"))</f>
        <v/>
      </c>
      <c r="AM359" s="59" t="str">
        <f t="shared" ref="AM359:AM365" si="1887">IF(OR(M359="",VALUE(M359)&lt;6),"",CONCATENATE(IF(VALUE(M359)=6,"six ",IF(VALUE(M359)=7,"sept ",IF(VALUE(M359)=8,"huit ",IF(VALUE(M359)=9,"neuf ")))),"cent"))</f>
        <v/>
      </c>
      <c r="AN359" s="59" t="str">
        <f t="shared" ref="AN359:AN365" si="1888">CONCATENATE(" ",AL359,AM359)</f>
        <v xml:space="preserve"> </v>
      </c>
      <c r="AO359" s="75"/>
      <c r="AP359" s="59" t="str">
        <f t="shared" ref="AP359:AP365" si="1889">IF(OR(N359="",VALUE(N359)=0,VALUE(N359)&gt;5,AND(VALUE(AT359)&gt;10,VALUE(AT359)&lt;17)),"",IF(OR(VALUE(AT359)=10,AND(VALUE(AT359)&gt;16,VALUE(AT359)&lt;20)),"dix",IF(VALUE(N359)=2,"vingt",IF(VALUE(N359)=3,"trente",IF(VALUE(N359)=4,"quarante",IF(VALUE(N359)=5,"cinquante"))))))</f>
        <v/>
      </c>
      <c r="AQ359" s="59" t="str">
        <f t="shared" ref="AQ359:AQ365" si="1890">IF(OR(N359="",VALUE(N359)&lt;6),"",IF(AND(VALUE(N359)=7,OR(VALUE(O359)=0,AT359&gt;76)),"soixante dix",IF(OR(VALUE(N359)=6,VALUE(N359)=7),"soixante",IF(AND(VALUE(N359)=9,OR(VALUE(O359)=0,VALUE(AT359)&gt;96)),"quatre vingt dix",IF(OR(VALUE(N359)=8,VALUE(N359)=9),"quatre vingt")))))</f>
        <v/>
      </c>
      <c r="AR359" s="59" t="str">
        <f t="shared" ref="AR359:AR365" si="1891">CONCATENATE(" ",AP359,AQ359,IF(OR(VALUE(O359)&lt;&gt;1,VALUE(N359)=0,VALUE(N359)=1,VALUE(N359)=8,VALUE(N359)=9),""," et"))</f>
        <v xml:space="preserve"> </v>
      </c>
      <c r="AS359" s="75"/>
      <c r="AT359" s="59">
        <f t="shared" ref="AT359:AT365" si="1892">VALUE(CONCATENATE(N359,O359))</f>
        <v>0</v>
      </c>
      <c r="AU359" s="59" t="str">
        <f t="shared" ref="AU359:AU365" si="1893">IF(OR(VALUE(O359)=0,AT359="",VALUE(O359)&gt;5,AND(VALUE(AT359)&gt;5,VALUE(AT359)&lt;16),AND(VALUE(AT359)&gt;65,VALUE(AT359)&lt;76),AND(VALUE(AT359)&gt;85,VALUE(AT359)&lt;96)),"",CONCATENATE(IF(VALUE(O359)=1,"un",IF(VALUE(O359)=2,"deux",IF(VALUE(O359)=3,"trois",IF(VALUE(O359)=4,"quatre",IF(VALUE(O359)=5,"cinq")))))," mille"))</f>
        <v/>
      </c>
      <c r="AV359" s="59" t="str">
        <f t="shared" ref="AV359:AV365" si="1894">IF(OR(AT359="",VALUE(O359)&lt;6,AND(VALUE(AT359)&gt;10,VALUE(AT359)&lt;17),AT359=76,AT359=96),"",CONCATENATE(IF(VALUE(O359)=6,"six",IF(VALUE(O359)=7,"sept",IF(VALUE(O359)=8,"huit",IF(VALUE(O359)=9,"neuf",IF(VALUE(AT359)=10,"dix")))))," mille"))</f>
        <v/>
      </c>
      <c r="AW359" s="59" t="str">
        <f t="shared" ref="AW359:AW365" si="1895">IF(OR(AT359="",VALUE(AT359)&lt;11,AND(VALUE(AT359)&gt;15,VALUE(AT359)&lt;71),AND(VALUE(AT359)&gt;75,VALUE(AT359)&lt;91),VALUE(AT359)&gt;95),"",CONCATENATE(IF(OR(VALUE(AT359)=91,VALUE(AT359)=71,VALUE(AT359)=11),"onze",IF(OR(VALUE(AT359)=92,VALUE(AT359)=72,VALUE(AT359)=12),"douze",IF(OR(VALUE(AT359)=93,VALUE(AT359)=73,VALUE(AT359)=13),"treize",IF(OR(AT359=94,AT359=74,AT359=14),"quatorze",IF(OR(AT359=95,AT359=75,AT359=15),"quinze")))))," mille"))</f>
        <v/>
      </c>
      <c r="AX359" s="59" t="str">
        <f t="shared" ref="AX359:AX365" si="1896">IF(OR(AT359=16,AT359=76,AT359=96),"seize mille","")</f>
        <v/>
      </c>
      <c r="AY359" s="59" t="str">
        <f t="shared" ref="AY359:AY365" si="1897">IF(AND(AU359="un mille",H359&lt;10000)," mille",CONCATENATE(" ",AU359,AV359,AW359,AX359,IF(VALUE(CONCATENATE(M359,N359,O359))=0,"",IF(VALUE(O359)=0," mille","")),IF(AND(VALUE(CONCATENATE(M359,N359,O359))&gt;1,VALUE(CONCATENATE(P359,Q359,R359))=0),"s","")))</f>
        <v xml:space="preserve"> </v>
      </c>
      <c r="AZ359" s="75"/>
      <c r="BA359" s="59" t="str">
        <f t="shared" ref="BA359:BA365" si="1898">IF(OR(VALUE(P359)=0,VALUE(P359)&gt;5),"",CONCATENATE(IF(VALUE(P359)=1,"",IF(VALUE(P359)=2,"deux ",IF(VALUE(P359)=3,"trois ",IF(VALUE(P359)=4,"quatre ",IF(VALUE(P359)=5,"cinq "))))),"cent"))</f>
        <v/>
      </c>
      <c r="BB359" s="59" t="str">
        <f t="shared" ref="BB359:BB365" si="1899">IF(OR(P359="",VALUE(P359)&lt;6),"",CONCATENATE(IF(VALUE(P359)=6,"six ",IF(VALUE(P359)=7,"sept ",IF(VALUE(P359)=8,"huit ",IF(VALUE(P359)=9,"neuf ")))),"cent"))</f>
        <v/>
      </c>
      <c r="BC359" s="59" t="str">
        <f t="shared" ref="BC359:BC365" si="1900">CONCATENATE(" ",BA359,BB359)</f>
        <v xml:space="preserve"> </v>
      </c>
      <c r="BD359" s="75"/>
      <c r="BE359" s="59" t="str">
        <f t="shared" ref="BE359:BE365" si="1901">IF(OR(Q359="",VALUE(Q359)=0,VALUE(Q359)&gt;5,AND(VALUE(BI359)&gt;10,VALUE(BI359)&lt;17)),"",IF(OR(VALUE(BI359)=10,AND(VALUE(BI359)&gt;16,VALUE(BI359)&lt;20)),"dix",IF(VALUE(Q359)=2,"vingt",IF(VALUE(Q359)=3,"trente",IF(VALUE(Q359)=4,"quarante",IF(VALUE(Q359)=5,"cinquante"))))))</f>
        <v/>
      </c>
      <c r="BF359" s="59" t="str">
        <f t="shared" ref="BF359:BF365" si="1902">IF(OR(Q359="",VALUE(Q359)&lt;6),"",IF(AND(VALUE(Q359)=7,OR(VALUE(R359)=0,BI359&gt;76)),"soixante dix",IF(OR(VALUE(Q359)=6,VALUE(Q359)=7),"soixante",IF(AND(VALUE(Q359)=9,OR(VALUE(R359)=0,VALUE(BI359)&gt;96)),"quatre vingt dix",IF(OR(VALUE(Q359)=8,VALUE(Q359)=9),"quatre vingt")))))</f>
        <v/>
      </c>
      <c r="BG359" s="59" t="str">
        <f t="shared" ref="BG359:BG365" si="1903">CONCATENATE(" ",BE359,BF359,IF(OR(VALUE(R359)&lt;&gt;1,VALUE(Q359)=0,VALUE(Q359)=1,VALUE(Q359)=8,VALUE(Q359)=9),""," et"))</f>
        <v xml:space="preserve"> </v>
      </c>
      <c r="BH359" s="75"/>
      <c r="BI359" s="59">
        <f t="shared" ref="BI359:BI365" si="1904">VALUE(CONCATENATE(Q359,R359))</f>
        <v>0</v>
      </c>
      <c r="BJ359" s="59" t="str">
        <f t="shared" ref="BJ359:BJ365" si="1905">IF(OR(VALUE(R359)=0,BI359="",VALUE(R359)&gt;5,AND(VALUE(BI359)&gt;5,VALUE(BI359)&lt;16),AND(VALUE(BI359)&gt;65,VALUE(BI359)&lt;76),AND(VALUE(BI359)&gt;85,VALUE(BI359)&lt;96)),"",CONCATENATE(IF(VALUE(R359)=1,"un",IF(VALUE(R359)=2,"deux",IF(VALUE(R359)=3,"trois",IF(VALUE(R359)=4,"quatre",IF(VALUE(R359)=5,"cinq")))))," euro"))</f>
        <v/>
      </c>
      <c r="BK359" s="59" t="str">
        <f t="shared" ref="BK359:BK365" si="1906">IF(OR(BI359="",VALUE(R359)&lt;6,AND(VALUE(BI359)&gt;10,VALUE(BI359)&lt;17),BI359=76,BI359=96),"",CONCATENATE(IF(VALUE(R359)=6,"six",IF(VALUE(R359)=7,"sept",IF(VALUE(R359)=8,"huit",IF(VALUE(R359)=9,"neuf",IF(VALUE(BI359)=10,"dix")))))," euro"))</f>
        <v/>
      </c>
      <c r="BL359" s="59" t="str">
        <f t="shared" ref="BL359:BL365" si="1907">IF(OR(BI359="",VALUE(BI359)&lt;11,AND(VALUE(BI359)&gt;15,VALUE(BI359)&lt;71),AND(VALUE(BI359)&gt;75,VALUE(BI359)&lt;91),VALUE(BI359)&gt;95),"",CONCATENATE(IF(OR(VALUE(BI359)=91,VALUE(BI359)=71,VALUE(BI359)=11),"onze",IF(OR(VALUE(BI359)=92,VALUE(BI359)=72,VALUE(BI359)=12),"douze",IF(OR(VALUE(BI359)=93,VALUE(BI359)=73,VALUE(BI359)=13),"treize",IF(OR(BI359=94,BI359=74,BI359=14),"quatorze",IF(OR(BI359=95,BI359=75,BI359=15),"quinze")))))," euro"))</f>
        <v/>
      </c>
      <c r="BM359" s="59" t="str">
        <f t="shared" ref="BM359:BM365" si="1908">IF(OR(BI359=16,BI359=76,BI359=96),"seize euro","")</f>
        <v/>
      </c>
      <c r="BN359" s="59" t="str">
        <f t="shared" ref="BN359:BN365" si="1909">IF(VALUE(CONCATENATE(J359,K359,L359,M359,N359,O359,P359,Q359,R359))=0,"zero euro",CONCATENATE(" ",BJ359,BK359,BL359,BM359,IF(VALUE(CONCATENATE(M359,N359,O359,P359,Q359,R359))=0," d'",""),IF(OR(VALUE(R359)=0,VALUE(CONCATENATE(P359,Q359,R359))=0)," euro",""),IF(VALUE(CONCATENATE(J359,K359,L359,M359,N359,O359,P359,Q359,R359))&gt;1,"s","")))</f>
        <v>zero euro</v>
      </c>
      <c r="BO359" s="75"/>
      <c r="BP359" s="59" t="str">
        <f t="shared" ref="BP359:BP365" si="1910">IF(VALUE(CONCATENATE(T359,U359))=0,""," virgule")</f>
        <v/>
      </c>
      <c r="BQ359" s="75"/>
      <c r="BR359" s="59" t="str">
        <f t="shared" ref="BR359:BR365" si="1911">IF(OR(T359="",VALUE(T359)=0,VALUE(T359)&gt;5,AND(VALUE(BV359)&gt;10,VALUE(BV359)&lt;17)),"",IF(OR(VALUE(BV359)=10,AND(VALUE(BV359)&gt;16,VALUE(BV359)&lt;20)),"dix",IF(VALUE(T359)=2,"vingt",IF(VALUE(T359)=3,"trente",IF(VALUE(T359)=4,"quarante",IF(VALUE(T359)=5,"cinquante"))))))</f>
        <v/>
      </c>
      <c r="BS359" s="59" t="str">
        <f t="shared" ref="BS359:BS365" si="1912">IF(OR(T359="",VALUE(T359)&lt;6),"",IF(AND(VALUE(T359)=7,OR(VALUE(U359)=0,BV359&gt;76)),"soixante dix",IF(OR(VALUE(T359)=6,VALUE(T359)=7),"soixante",IF(AND(VALUE(T359)=9,OR(VALUE(U359)=0,VALUE(BV359)&gt;96)),"quatre vingt dix",IF(OR(VALUE(T359)=8,VALUE(T359)=9),"quatre vingt")))))</f>
        <v/>
      </c>
      <c r="BT359" s="59" t="str">
        <f t="shared" ref="BT359:BT365" si="1913">CONCATENATE(" ",BR359,BS359,IF(OR(VALUE(U359)&lt;&gt;1,VALUE(T359)=0,VALUE(T359)=1,VALUE(T359)=8,VALUE(T359)=9),""," et"))</f>
        <v xml:space="preserve"> </v>
      </c>
      <c r="BU359" s="75"/>
      <c r="BV359" s="59">
        <f t="shared" ref="BV359:BV365" si="1914">VALUE(CONCATENATE(T359,U359))</f>
        <v>0</v>
      </c>
      <c r="BW359" s="59" t="str">
        <f t="shared" ref="BW359:BW365" si="1915">IF(OR(VALUE(U359)=0,BV359="",VALUE(U359)&gt;5,AND(VALUE(BV359)&gt;5,VALUE(BV359)&lt;16),AND(VALUE(BV359)&gt;65,VALUE(BV359)&lt;76),AND(VALUE(BV359)&gt;85,VALUE(BV359)&lt;96)),"",CONCATENATE(IF(VALUE(U359)=1,"un",IF(VALUE(U359)=2,"deux",IF(VALUE(U359)=3,"trois",IF(VALUE(U359)=4,"quatre",IF(VALUE(U359)=5,"cinq")))))," centime"))</f>
        <v/>
      </c>
      <c r="BX359" s="59" t="str">
        <f t="shared" ref="BX359:BX365" si="1916">IF(OR(BV359="",VALUE(U359)&lt;6,AND(VALUE(BV359)&gt;10,VALUE(BV359)&lt;17),BV359=76,BV359=96),"",CONCATENATE(IF(VALUE(U359)=6,"six",IF(VALUE(U359)=7,"sept",IF(VALUE(U359)=8,"huit",IF(VALUE(U359)=9,"neuf",IF(VALUE(BV359)=10,"dix")))))," centime"))</f>
        <v/>
      </c>
      <c r="BY359" s="59" t="str">
        <f t="shared" ref="BY359:BY365" si="1917">IF(OR(BV359="",VALUE(BV359)&lt;11,AND(VALUE(BV359)&gt;15,VALUE(BV359)&lt;71),AND(VALUE(BV359)&gt;75,VALUE(BV359)&lt;91),VALUE(BV359)&gt;95),"",CONCATENATE(IF(OR(VALUE(BV359)=91,VALUE(BV359)=71,VALUE(BV359)=11),"onze",IF(OR(VALUE(BV359)=92,VALUE(BV359)=72,VALUE(BV359)=12),"douze",IF(OR(VALUE(BV359)=93,VALUE(BV359)=73,VALUE(BV359)=13),"treize",IF(OR(BV359=94,BV359=74,BV359=14),"quatorze",IF(OR(BV359=95,BV359=75,BV359=15),"quinze")))))," centime"))</f>
        <v/>
      </c>
      <c r="BZ359" s="59" t="str">
        <f t="shared" ref="BZ359:BZ365" si="1918">IF(OR(BV359=16,BV359=76,BV359=96),"seize centime","")</f>
        <v/>
      </c>
      <c r="CA359" s="59" t="str">
        <f t="shared" ref="CA359:CA365" si="1919">CONCATENATE(" ",BW359,BX359,BY359,BZ359,IF(AND(VALUE(RIGHT(I359,2))&lt;&gt;0,VALUE(RIGHT(I359,1))=0),"centime",""),IF(VALUE(CONCATENATE(T359,U359))&gt;1,"s",""))</f>
        <v xml:space="preserve"> </v>
      </c>
      <c r="CB359" s="75"/>
      <c r="CC359" s="19" t="str">
        <f t="shared" ref="CC359:CC365" si="1920">CONCATENATE(Y359,AC359,AJ359,AN359,AR359,AY359,BC359,BG359,BN359,BP359,BT359,CA359)</f>
        <v xml:space="preserve">       zero euro  </v>
      </c>
      <c r="CD359" s="47" t="e">
        <f>#REF!*H359</f>
        <v>#REF!</v>
      </c>
    </row>
    <row r="360" spans="1:82" s="10" customFormat="1" ht="22.5" x14ac:dyDescent="0.2">
      <c r="A360" s="23" t="s">
        <v>337</v>
      </c>
      <c r="B360" s="39">
        <v>4</v>
      </c>
      <c r="C360" s="39" t="e">
        <f>#REF!</f>
        <v>#REF!</v>
      </c>
      <c r="D360" s="39" t="e">
        <f>#REF!</f>
        <v>#REF!</v>
      </c>
      <c r="E360" s="49">
        <f>IF(G360="","",MAX(E$9:E359)+1)</f>
        <v>267</v>
      </c>
      <c r="F360" s="50" t="s">
        <v>269</v>
      </c>
      <c r="G360" s="42" t="s">
        <v>28</v>
      </c>
      <c r="H360" s="43">
        <v>0</v>
      </c>
      <c r="I360" s="79" t="str">
        <f t="shared" si="1862"/>
        <v xml:space="preserve"> 0,00</v>
      </c>
      <c r="J360" s="79" t="str">
        <f t="shared" si="1863"/>
        <v>0</v>
      </c>
      <c r="K360" s="79" t="str">
        <f t="shared" si="1864"/>
        <v>0</v>
      </c>
      <c r="L360" s="79" t="str">
        <f t="shared" si="1865"/>
        <v>0</v>
      </c>
      <c r="M360" s="79" t="str">
        <f t="shared" si="1866"/>
        <v>0</v>
      </c>
      <c r="N360" s="79" t="str">
        <f t="shared" si="1867"/>
        <v>0</v>
      </c>
      <c r="O360" s="79" t="str">
        <f t="shared" si="1868"/>
        <v>0</v>
      </c>
      <c r="P360" s="79" t="str">
        <f t="shared" si="1869"/>
        <v>0</v>
      </c>
      <c r="Q360" s="79" t="str">
        <f t="shared" si="1870"/>
        <v>0</v>
      </c>
      <c r="R360" s="79" t="str">
        <f t="shared" si="1871"/>
        <v>0</v>
      </c>
      <c r="S360" s="79" t="s">
        <v>12</v>
      </c>
      <c r="T360" s="79" t="str">
        <f t="shared" si="1872"/>
        <v>0</v>
      </c>
      <c r="U360" s="79" t="str">
        <f t="shared" si="1873"/>
        <v>0</v>
      </c>
      <c r="V360" s="75"/>
      <c r="W360" s="59" t="str">
        <f t="shared" si="1874"/>
        <v/>
      </c>
      <c r="X360" s="59" t="str">
        <f t="shared" si="1875"/>
        <v/>
      </c>
      <c r="Y360" s="59" t="str">
        <f t="shared" si="1876"/>
        <v/>
      </c>
      <c r="Z360" s="75"/>
      <c r="AA360" s="59" t="str">
        <f t="shared" si="1877"/>
        <v/>
      </c>
      <c r="AB360" s="59" t="str">
        <f t="shared" si="1878"/>
        <v/>
      </c>
      <c r="AC360" s="59" t="str">
        <f t="shared" si="1879"/>
        <v xml:space="preserve"> </v>
      </c>
      <c r="AD360" s="75"/>
      <c r="AE360" s="59">
        <f t="shared" si="1880"/>
        <v>0</v>
      </c>
      <c r="AF360" s="59" t="str">
        <f t="shared" si="1881"/>
        <v/>
      </c>
      <c r="AG360" s="59" t="str">
        <f t="shared" si="1882"/>
        <v/>
      </c>
      <c r="AH360" s="59" t="str">
        <f t="shared" si="1883"/>
        <v/>
      </c>
      <c r="AI360" s="59" t="str">
        <f t="shared" si="1884"/>
        <v/>
      </c>
      <c r="AJ360" s="59" t="str">
        <f t="shared" si="1885"/>
        <v xml:space="preserve"> </v>
      </c>
      <c r="AK360" s="75"/>
      <c r="AL360" s="59" t="str">
        <f t="shared" si="1886"/>
        <v/>
      </c>
      <c r="AM360" s="59" t="str">
        <f t="shared" si="1887"/>
        <v/>
      </c>
      <c r="AN360" s="59" t="str">
        <f t="shared" si="1888"/>
        <v xml:space="preserve"> </v>
      </c>
      <c r="AO360" s="75"/>
      <c r="AP360" s="59" t="str">
        <f t="shared" si="1889"/>
        <v/>
      </c>
      <c r="AQ360" s="59" t="str">
        <f t="shared" si="1890"/>
        <v/>
      </c>
      <c r="AR360" s="59" t="str">
        <f t="shared" si="1891"/>
        <v xml:space="preserve"> </v>
      </c>
      <c r="AS360" s="75"/>
      <c r="AT360" s="59">
        <f t="shared" si="1892"/>
        <v>0</v>
      </c>
      <c r="AU360" s="59" t="str">
        <f t="shared" si="1893"/>
        <v/>
      </c>
      <c r="AV360" s="59" t="str">
        <f t="shared" si="1894"/>
        <v/>
      </c>
      <c r="AW360" s="59" t="str">
        <f t="shared" si="1895"/>
        <v/>
      </c>
      <c r="AX360" s="59" t="str">
        <f t="shared" si="1896"/>
        <v/>
      </c>
      <c r="AY360" s="59" t="str">
        <f t="shared" si="1897"/>
        <v xml:space="preserve"> </v>
      </c>
      <c r="AZ360" s="75"/>
      <c r="BA360" s="59" t="str">
        <f t="shared" si="1898"/>
        <v/>
      </c>
      <c r="BB360" s="59" t="str">
        <f t="shared" si="1899"/>
        <v/>
      </c>
      <c r="BC360" s="59" t="str">
        <f t="shared" si="1900"/>
        <v xml:space="preserve"> </v>
      </c>
      <c r="BD360" s="75"/>
      <c r="BE360" s="59" t="str">
        <f t="shared" si="1901"/>
        <v/>
      </c>
      <c r="BF360" s="59" t="str">
        <f t="shared" si="1902"/>
        <v/>
      </c>
      <c r="BG360" s="59" t="str">
        <f t="shared" si="1903"/>
        <v xml:space="preserve"> </v>
      </c>
      <c r="BH360" s="75"/>
      <c r="BI360" s="59">
        <f t="shared" si="1904"/>
        <v>0</v>
      </c>
      <c r="BJ360" s="59" t="str">
        <f t="shared" si="1905"/>
        <v/>
      </c>
      <c r="BK360" s="59" t="str">
        <f t="shared" si="1906"/>
        <v/>
      </c>
      <c r="BL360" s="59" t="str">
        <f t="shared" si="1907"/>
        <v/>
      </c>
      <c r="BM360" s="59" t="str">
        <f t="shared" si="1908"/>
        <v/>
      </c>
      <c r="BN360" s="59" t="str">
        <f t="shared" si="1909"/>
        <v>zero euro</v>
      </c>
      <c r="BO360" s="75"/>
      <c r="BP360" s="59" t="str">
        <f t="shared" si="1910"/>
        <v/>
      </c>
      <c r="BQ360" s="75"/>
      <c r="BR360" s="59" t="str">
        <f t="shared" si="1911"/>
        <v/>
      </c>
      <c r="BS360" s="59" t="str">
        <f t="shared" si="1912"/>
        <v/>
      </c>
      <c r="BT360" s="59" t="str">
        <f t="shared" si="1913"/>
        <v xml:space="preserve"> </v>
      </c>
      <c r="BU360" s="75"/>
      <c r="BV360" s="59">
        <f t="shared" si="1914"/>
        <v>0</v>
      </c>
      <c r="BW360" s="59" t="str">
        <f t="shared" si="1915"/>
        <v/>
      </c>
      <c r="BX360" s="59" t="str">
        <f t="shared" si="1916"/>
        <v/>
      </c>
      <c r="BY360" s="59" t="str">
        <f t="shared" si="1917"/>
        <v/>
      </c>
      <c r="BZ360" s="59" t="str">
        <f t="shared" si="1918"/>
        <v/>
      </c>
      <c r="CA360" s="59" t="str">
        <f t="shared" si="1919"/>
        <v xml:space="preserve"> </v>
      </c>
      <c r="CB360" s="75"/>
      <c r="CC360" s="19" t="str">
        <f t="shared" si="1920"/>
        <v xml:space="preserve">       zero euro  </v>
      </c>
      <c r="CD360" s="47" t="e">
        <f>#REF!*H360</f>
        <v>#REF!</v>
      </c>
    </row>
    <row r="361" spans="1:82" s="10" customFormat="1" ht="22.5" x14ac:dyDescent="0.2">
      <c r="A361" s="23" t="s">
        <v>337</v>
      </c>
      <c r="B361" s="39">
        <v>4</v>
      </c>
      <c r="C361" s="39" t="e">
        <f t="shared" ref="C361:D365" si="1921">C360</f>
        <v>#REF!</v>
      </c>
      <c r="D361" s="39" t="e">
        <f t="shared" si="1921"/>
        <v>#REF!</v>
      </c>
      <c r="E361" s="49">
        <f>IF(G361="","",MAX(E$9:E360)+1)</f>
        <v>268</v>
      </c>
      <c r="F361" s="50" t="s">
        <v>270</v>
      </c>
      <c r="G361" s="42" t="s">
        <v>28</v>
      </c>
      <c r="H361" s="43">
        <v>0</v>
      </c>
      <c r="I361" s="79" t="str">
        <f t="shared" si="1862"/>
        <v xml:space="preserve"> 0,00</v>
      </c>
      <c r="J361" s="79" t="str">
        <f t="shared" si="1863"/>
        <v>0</v>
      </c>
      <c r="K361" s="79" t="str">
        <f t="shared" si="1864"/>
        <v>0</v>
      </c>
      <c r="L361" s="79" t="str">
        <f t="shared" si="1865"/>
        <v>0</v>
      </c>
      <c r="M361" s="79" t="str">
        <f t="shared" si="1866"/>
        <v>0</v>
      </c>
      <c r="N361" s="79" t="str">
        <f t="shared" si="1867"/>
        <v>0</v>
      </c>
      <c r="O361" s="79" t="str">
        <f t="shared" si="1868"/>
        <v>0</v>
      </c>
      <c r="P361" s="79" t="str">
        <f t="shared" si="1869"/>
        <v>0</v>
      </c>
      <c r="Q361" s="79" t="str">
        <f t="shared" si="1870"/>
        <v>0</v>
      </c>
      <c r="R361" s="79" t="str">
        <f t="shared" si="1871"/>
        <v>0</v>
      </c>
      <c r="S361" s="79" t="s">
        <v>12</v>
      </c>
      <c r="T361" s="79" t="str">
        <f t="shared" si="1872"/>
        <v>0</v>
      </c>
      <c r="U361" s="79" t="str">
        <f t="shared" si="1873"/>
        <v>0</v>
      </c>
      <c r="V361" s="75"/>
      <c r="W361" s="59" t="str">
        <f t="shared" si="1874"/>
        <v/>
      </c>
      <c r="X361" s="59" t="str">
        <f t="shared" si="1875"/>
        <v/>
      </c>
      <c r="Y361" s="59" t="str">
        <f t="shared" si="1876"/>
        <v/>
      </c>
      <c r="Z361" s="75"/>
      <c r="AA361" s="59" t="str">
        <f t="shared" si="1877"/>
        <v/>
      </c>
      <c r="AB361" s="59" t="str">
        <f t="shared" si="1878"/>
        <v/>
      </c>
      <c r="AC361" s="59" t="str">
        <f t="shared" si="1879"/>
        <v xml:space="preserve"> </v>
      </c>
      <c r="AD361" s="75"/>
      <c r="AE361" s="59">
        <f t="shared" si="1880"/>
        <v>0</v>
      </c>
      <c r="AF361" s="59" t="str">
        <f t="shared" si="1881"/>
        <v/>
      </c>
      <c r="AG361" s="59" t="str">
        <f t="shared" si="1882"/>
        <v/>
      </c>
      <c r="AH361" s="59" t="str">
        <f t="shared" si="1883"/>
        <v/>
      </c>
      <c r="AI361" s="59" t="str">
        <f t="shared" si="1884"/>
        <v/>
      </c>
      <c r="AJ361" s="59" t="str">
        <f t="shared" si="1885"/>
        <v xml:space="preserve"> </v>
      </c>
      <c r="AK361" s="75"/>
      <c r="AL361" s="59" t="str">
        <f t="shared" si="1886"/>
        <v/>
      </c>
      <c r="AM361" s="59" t="str">
        <f t="shared" si="1887"/>
        <v/>
      </c>
      <c r="AN361" s="59" t="str">
        <f t="shared" si="1888"/>
        <v xml:space="preserve"> </v>
      </c>
      <c r="AO361" s="75"/>
      <c r="AP361" s="59" t="str">
        <f t="shared" si="1889"/>
        <v/>
      </c>
      <c r="AQ361" s="59" t="str">
        <f t="shared" si="1890"/>
        <v/>
      </c>
      <c r="AR361" s="59" t="str">
        <f t="shared" si="1891"/>
        <v xml:space="preserve"> </v>
      </c>
      <c r="AS361" s="75"/>
      <c r="AT361" s="59">
        <f t="shared" si="1892"/>
        <v>0</v>
      </c>
      <c r="AU361" s="59" t="str">
        <f t="shared" si="1893"/>
        <v/>
      </c>
      <c r="AV361" s="59" t="str">
        <f t="shared" si="1894"/>
        <v/>
      </c>
      <c r="AW361" s="59" t="str">
        <f t="shared" si="1895"/>
        <v/>
      </c>
      <c r="AX361" s="59" t="str">
        <f t="shared" si="1896"/>
        <v/>
      </c>
      <c r="AY361" s="59" t="str">
        <f t="shared" si="1897"/>
        <v xml:space="preserve"> </v>
      </c>
      <c r="AZ361" s="75"/>
      <c r="BA361" s="59" t="str">
        <f t="shared" si="1898"/>
        <v/>
      </c>
      <c r="BB361" s="59" t="str">
        <f t="shared" si="1899"/>
        <v/>
      </c>
      <c r="BC361" s="59" t="str">
        <f t="shared" si="1900"/>
        <v xml:space="preserve"> </v>
      </c>
      <c r="BD361" s="75"/>
      <c r="BE361" s="59" t="str">
        <f t="shared" si="1901"/>
        <v/>
      </c>
      <c r="BF361" s="59" t="str">
        <f t="shared" si="1902"/>
        <v/>
      </c>
      <c r="BG361" s="59" t="str">
        <f t="shared" si="1903"/>
        <v xml:space="preserve"> </v>
      </c>
      <c r="BH361" s="75"/>
      <c r="BI361" s="59">
        <f t="shared" si="1904"/>
        <v>0</v>
      </c>
      <c r="BJ361" s="59" t="str">
        <f t="shared" si="1905"/>
        <v/>
      </c>
      <c r="BK361" s="59" t="str">
        <f t="shared" si="1906"/>
        <v/>
      </c>
      <c r="BL361" s="59" t="str">
        <f t="shared" si="1907"/>
        <v/>
      </c>
      <c r="BM361" s="59" t="str">
        <f t="shared" si="1908"/>
        <v/>
      </c>
      <c r="BN361" s="59" t="str">
        <f t="shared" si="1909"/>
        <v>zero euro</v>
      </c>
      <c r="BO361" s="75"/>
      <c r="BP361" s="59" t="str">
        <f t="shared" si="1910"/>
        <v/>
      </c>
      <c r="BQ361" s="75"/>
      <c r="BR361" s="59" t="str">
        <f t="shared" si="1911"/>
        <v/>
      </c>
      <c r="BS361" s="59" t="str">
        <f t="shared" si="1912"/>
        <v/>
      </c>
      <c r="BT361" s="59" t="str">
        <f t="shared" si="1913"/>
        <v xml:space="preserve"> </v>
      </c>
      <c r="BU361" s="75"/>
      <c r="BV361" s="59">
        <f t="shared" si="1914"/>
        <v>0</v>
      </c>
      <c r="BW361" s="59" t="str">
        <f t="shared" si="1915"/>
        <v/>
      </c>
      <c r="BX361" s="59" t="str">
        <f t="shared" si="1916"/>
        <v/>
      </c>
      <c r="BY361" s="59" t="str">
        <f t="shared" si="1917"/>
        <v/>
      </c>
      <c r="BZ361" s="59" t="str">
        <f t="shared" si="1918"/>
        <v/>
      </c>
      <c r="CA361" s="59" t="str">
        <f t="shared" si="1919"/>
        <v xml:space="preserve"> </v>
      </c>
      <c r="CB361" s="75"/>
      <c r="CC361" s="19" t="str">
        <f t="shared" si="1920"/>
        <v xml:space="preserve">       zero euro  </v>
      </c>
      <c r="CD361" s="47" t="e">
        <f>#REF!*H361</f>
        <v>#REF!</v>
      </c>
    </row>
    <row r="362" spans="1:82" s="10" customFormat="1" ht="11.25" x14ac:dyDescent="0.2">
      <c r="A362" s="23" t="s">
        <v>337</v>
      </c>
      <c r="B362" s="39">
        <v>4</v>
      </c>
      <c r="C362" s="39" t="e">
        <f t="shared" si="1921"/>
        <v>#REF!</v>
      </c>
      <c r="D362" s="39" t="e">
        <f t="shared" si="1921"/>
        <v>#REF!</v>
      </c>
      <c r="E362" s="49">
        <f>IF(G362="","",MAX(E$9:E361)+1)</f>
        <v>269</v>
      </c>
      <c r="F362" s="50" t="s">
        <v>271</v>
      </c>
      <c r="G362" s="42" t="s">
        <v>42</v>
      </c>
      <c r="H362" s="43">
        <v>0</v>
      </c>
      <c r="I362" s="79" t="str">
        <f t="shared" si="1862"/>
        <v xml:space="preserve"> 0,00</v>
      </c>
      <c r="J362" s="79" t="str">
        <f t="shared" si="1863"/>
        <v>0</v>
      </c>
      <c r="K362" s="79" t="str">
        <f t="shared" si="1864"/>
        <v>0</v>
      </c>
      <c r="L362" s="79" t="str">
        <f t="shared" si="1865"/>
        <v>0</v>
      </c>
      <c r="M362" s="79" t="str">
        <f t="shared" si="1866"/>
        <v>0</v>
      </c>
      <c r="N362" s="79" t="str">
        <f t="shared" si="1867"/>
        <v>0</v>
      </c>
      <c r="O362" s="79" t="str">
        <f t="shared" si="1868"/>
        <v>0</v>
      </c>
      <c r="P362" s="79" t="str">
        <f t="shared" si="1869"/>
        <v>0</v>
      </c>
      <c r="Q362" s="79" t="str">
        <f t="shared" si="1870"/>
        <v>0</v>
      </c>
      <c r="R362" s="79" t="str">
        <f t="shared" si="1871"/>
        <v>0</v>
      </c>
      <c r="S362" s="79" t="s">
        <v>12</v>
      </c>
      <c r="T362" s="79" t="str">
        <f t="shared" si="1872"/>
        <v>0</v>
      </c>
      <c r="U362" s="79" t="str">
        <f t="shared" si="1873"/>
        <v>0</v>
      </c>
      <c r="V362" s="75"/>
      <c r="W362" s="59" t="str">
        <f t="shared" si="1874"/>
        <v/>
      </c>
      <c r="X362" s="59" t="str">
        <f t="shared" si="1875"/>
        <v/>
      </c>
      <c r="Y362" s="59" t="str">
        <f t="shared" si="1876"/>
        <v/>
      </c>
      <c r="Z362" s="75"/>
      <c r="AA362" s="59" t="str">
        <f t="shared" si="1877"/>
        <v/>
      </c>
      <c r="AB362" s="59" t="str">
        <f t="shared" si="1878"/>
        <v/>
      </c>
      <c r="AC362" s="59" t="str">
        <f t="shared" si="1879"/>
        <v xml:space="preserve"> </v>
      </c>
      <c r="AD362" s="75"/>
      <c r="AE362" s="59">
        <f t="shared" si="1880"/>
        <v>0</v>
      </c>
      <c r="AF362" s="59" t="str">
        <f t="shared" si="1881"/>
        <v/>
      </c>
      <c r="AG362" s="59" t="str">
        <f t="shared" si="1882"/>
        <v/>
      </c>
      <c r="AH362" s="59" t="str">
        <f t="shared" si="1883"/>
        <v/>
      </c>
      <c r="AI362" s="59" t="str">
        <f t="shared" si="1884"/>
        <v/>
      </c>
      <c r="AJ362" s="59" t="str">
        <f t="shared" si="1885"/>
        <v xml:space="preserve"> </v>
      </c>
      <c r="AK362" s="75"/>
      <c r="AL362" s="59" t="str">
        <f t="shared" si="1886"/>
        <v/>
      </c>
      <c r="AM362" s="59" t="str">
        <f t="shared" si="1887"/>
        <v/>
      </c>
      <c r="AN362" s="59" t="str">
        <f t="shared" si="1888"/>
        <v xml:space="preserve"> </v>
      </c>
      <c r="AO362" s="75"/>
      <c r="AP362" s="59" t="str">
        <f t="shared" si="1889"/>
        <v/>
      </c>
      <c r="AQ362" s="59" t="str">
        <f t="shared" si="1890"/>
        <v/>
      </c>
      <c r="AR362" s="59" t="str">
        <f t="shared" si="1891"/>
        <v xml:space="preserve"> </v>
      </c>
      <c r="AS362" s="75"/>
      <c r="AT362" s="59">
        <f t="shared" si="1892"/>
        <v>0</v>
      </c>
      <c r="AU362" s="59" t="str">
        <f t="shared" si="1893"/>
        <v/>
      </c>
      <c r="AV362" s="59" t="str">
        <f t="shared" si="1894"/>
        <v/>
      </c>
      <c r="AW362" s="59" t="str">
        <f t="shared" si="1895"/>
        <v/>
      </c>
      <c r="AX362" s="59" t="str">
        <f t="shared" si="1896"/>
        <v/>
      </c>
      <c r="AY362" s="59" t="str">
        <f t="shared" si="1897"/>
        <v xml:space="preserve"> </v>
      </c>
      <c r="AZ362" s="75"/>
      <c r="BA362" s="59" t="str">
        <f t="shared" si="1898"/>
        <v/>
      </c>
      <c r="BB362" s="59" t="str">
        <f t="shared" si="1899"/>
        <v/>
      </c>
      <c r="BC362" s="59" t="str">
        <f t="shared" si="1900"/>
        <v xml:space="preserve"> </v>
      </c>
      <c r="BD362" s="75"/>
      <c r="BE362" s="59" t="str">
        <f t="shared" si="1901"/>
        <v/>
      </c>
      <c r="BF362" s="59" t="str">
        <f t="shared" si="1902"/>
        <v/>
      </c>
      <c r="BG362" s="59" t="str">
        <f t="shared" si="1903"/>
        <v xml:space="preserve"> </v>
      </c>
      <c r="BH362" s="75"/>
      <c r="BI362" s="59">
        <f t="shared" si="1904"/>
        <v>0</v>
      </c>
      <c r="BJ362" s="59" t="str">
        <f t="shared" si="1905"/>
        <v/>
      </c>
      <c r="BK362" s="59" t="str">
        <f t="shared" si="1906"/>
        <v/>
      </c>
      <c r="BL362" s="59" t="str">
        <f t="shared" si="1907"/>
        <v/>
      </c>
      <c r="BM362" s="59" t="str">
        <f t="shared" si="1908"/>
        <v/>
      </c>
      <c r="BN362" s="59" t="str">
        <f t="shared" si="1909"/>
        <v>zero euro</v>
      </c>
      <c r="BO362" s="75"/>
      <c r="BP362" s="59" t="str">
        <f t="shared" si="1910"/>
        <v/>
      </c>
      <c r="BQ362" s="75"/>
      <c r="BR362" s="59" t="str">
        <f t="shared" si="1911"/>
        <v/>
      </c>
      <c r="BS362" s="59" t="str">
        <f t="shared" si="1912"/>
        <v/>
      </c>
      <c r="BT362" s="59" t="str">
        <f t="shared" si="1913"/>
        <v xml:space="preserve"> </v>
      </c>
      <c r="BU362" s="75"/>
      <c r="BV362" s="59">
        <f t="shared" si="1914"/>
        <v>0</v>
      </c>
      <c r="BW362" s="59" t="str">
        <f t="shared" si="1915"/>
        <v/>
      </c>
      <c r="BX362" s="59" t="str">
        <f t="shared" si="1916"/>
        <v/>
      </c>
      <c r="BY362" s="59" t="str">
        <f t="shared" si="1917"/>
        <v/>
      </c>
      <c r="BZ362" s="59" t="str">
        <f t="shared" si="1918"/>
        <v/>
      </c>
      <c r="CA362" s="59" t="str">
        <f t="shared" si="1919"/>
        <v xml:space="preserve"> </v>
      </c>
      <c r="CB362" s="75"/>
      <c r="CC362" s="19" t="str">
        <f t="shared" si="1920"/>
        <v xml:space="preserve">       zero euro  </v>
      </c>
      <c r="CD362" s="47" t="e">
        <f>#REF!*H362</f>
        <v>#REF!</v>
      </c>
    </row>
    <row r="363" spans="1:82" s="10" customFormat="1" ht="11.25" x14ac:dyDescent="0.2">
      <c r="A363" s="23" t="s">
        <v>337</v>
      </c>
      <c r="B363" s="39">
        <v>4</v>
      </c>
      <c r="C363" s="39" t="e">
        <f t="shared" si="1921"/>
        <v>#REF!</v>
      </c>
      <c r="D363" s="39" t="e">
        <f t="shared" si="1921"/>
        <v>#REF!</v>
      </c>
      <c r="E363" s="49">
        <f>IF(G363="","",MAX(E$9:E362)+1)</f>
        <v>270</v>
      </c>
      <c r="F363" s="50" t="s">
        <v>425</v>
      </c>
      <c r="G363" s="42" t="s">
        <v>28</v>
      </c>
      <c r="H363" s="43">
        <v>0</v>
      </c>
      <c r="I363" s="79" t="str">
        <f t="shared" si="1862"/>
        <v xml:space="preserve"> 0,00</v>
      </c>
      <c r="J363" s="79" t="str">
        <f t="shared" si="1863"/>
        <v>0</v>
      </c>
      <c r="K363" s="79" t="str">
        <f t="shared" si="1864"/>
        <v>0</v>
      </c>
      <c r="L363" s="79" t="str">
        <f t="shared" si="1865"/>
        <v>0</v>
      </c>
      <c r="M363" s="79" t="str">
        <f t="shared" si="1866"/>
        <v>0</v>
      </c>
      <c r="N363" s="79" t="str">
        <f t="shared" si="1867"/>
        <v>0</v>
      </c>
      <c r="O363" s="79" t="str">
        <f t="shared" si="1868"/>
        <v>0</v>
      </c>
      <c r="P363" s="79" t="str">
        <f t="shared" si="1869"/>
        <v>0</v>
      </c>
      <c r="Q363" s="79" t="str">
        <f t="shared" si="1870"/>
        <v>0</v>
      </c>
      <c r="R363" s="79" t="str">
        <f t="shared" si="1871"/>
        <v>0</v>
      </c>
      <c r="S363" s="79" t="s">
        <v>12</v>
      </c>
      <c r="T363" s="79" t="str">
        <f t="shared" si="1872"/>
        <v>0</v>
      </c>
      <c r="U363" s="79" t="str">
        <f t="shared" si="1873"/>
        <v>0</v>
      </c>
      <c r="V363" s="75"/>
      <c r="W363" s="59" t="str">
        <f t="shared" si="1874"/>
        <v/>
      </c>
      <c r="X363" s="59" t="str">
        <f t="shared" si="1875"/>
        <v/>
      </c>
      <c r="Y363" s="59" t="str">
        <f t="shared" si="1876"/>
        <v/>
      </c>
      <c r="Z363" s="75"/>
      <c r="AA363" s="59" t="str">
        <f t="shared" si="1877"/>
        <v/>
      </c>
      <c r="AB363" s="59" t="str">
        <f t="shared" si="1878"/>
        <v/>
      </c>
      <c r="AC363" s="59" t="str">
        <f t="shared" si="1879"/>
        <v xml:space="preserve"> </v>
      </c>
      <c r="AD363" s="75"/>
      <c r="AE363" s="59">
        <f t="shared" si="1880"/>
        <v>0</v>
      </c>
      <c r="AF363" s="59" t="str">
        <f t="shared" si="1881"/>
        <v/>
      </c>
      <c r="AG363" s="59" t="str">
        <f t="shared" si="1882"/>
        <v/>
      </c>
      <c r="AH363" s="59" t="str">
        <f t="shared" si="1883"/>
        <v/>
      </c>
      <c r="AI363" s="59" t="str">
        <f t="shared" si="1884"/>
        <v/>
      </c>
      <c r="AJ363" s="59" t="str">
        <f t="shared" si="1885"/>
        <v xml:space="preserve"> </v>
      </c>
      <c r="AK363" s="75"/>
      <c r="AL363" s="59" t="str">
        <f t="shared" si="1886"/>
        <v/>
      </c>
      <c r="AM363" s="59" t="str">
        <f t="shared" si="1887"/>
        <v/>
      </c>
      <c r="AN363" s="59" t="str">
        <f t="shared" si="1888"/>
        <v xml:space="preserve"> </v>
      </c>
      <c r="AO363" s="75"/>
      <c r="AP363" s="59" t="str">
        <f t="shared" si="1889"/>
        <v/>
      </c>
      <c r="AQ363" s="59" t="str">
        <f t="shared" si="1890"/>
        <v/>
      </c>
      <c r="AR363" s="59" t="str">
        <f t="shared" si="1891"/>
        <v xml:space="preserve"> </v>
      </c>
      <c r="AS363" s="75"/>
      <c r="AT363" s="59">
        <f t="shared" si="1892"/>
        <v>0</v>
      </c>
      <c r="AU363" s="59" t="str">
        <f t="shared" si="1893"/>
        <v/>
      </c>
      <c r="AV363" s="59" t="str">
        <f t="shared" si="1894"/>
        <v/>
      </c>
      <c r="AW363" s="59" t="str">
        <f t="shared" si="1895"/>
        <v/>
      </c>
      <c r="AX363" s="59" t="str">
        <f t="shared" si="1896"/>
        <v/>
      </c>
      <c r="AY363" s="59" t="str">
        <f t="shared" si="1897"/>
        <v xml:space="preserve"> </v>
      </c>
      <c r="AZ363" s="75"/>
      <c r="BA363" s="59" t="str">
        <f t="shared" si="1898"/>
        <v/>
      </c>
      <c r="BB363" s="59" t="str">
        <f t="shared" si="1899"/>
        <v/>
      </c>
      <c r="BC363" s="59" t="str">
        <f t="shared" si="1900"/>
        <v xml:space="preserve"> </v>
      </c>
      <c r="BD363" s="75"/>
      <c r="BE363" s="59" t="str">
        <f t="shared" si="1901"/>
        <v/>
      </c>
      <c r="BF363" s="59" t="str">
        <f t="shared" si="1902"/>
        <v/>
      </c>
      <c r="BG363" s="59" t="str">
        <f t="shared" si="1903"/>
        <v xml:space="preserve"> </v>
      </c>
      <c r="BH363" s="75"/>
      <c r="BI363" s="59">
        <f t="shared" si="1904"/>
        <v>0</v>
      </c>
      <c r="BJ363" s="59" t="str">
        <f t="shared" si="1905"/>
        <v/>
      </c>
      <c r="BK363" s="59" t="str">
        <f t="shared" si="1906"/>
        <v/>
      </c>
      <c r="BL363" s="59" t="str">
        <f t="shared" si="1907"/>
        <v/>
      </c>
      <c r="BM363" s="59" t="str">
        <f t="shared" si="1908"/>
        <v/>
      </c>
      <c r="BN363" s="59" t="str">
        <f t="shared" si="1909"/>
        <v>zero euro</v>
      </c>
      <c r="BO363" s="75"/>
      <c r="BP363" s="59" t="str">
        <f t="shared" si="1910"/>
        <v/>
      </c>
      <c r="BQ363" s="75"/>
      <c r="BR363" s="59" t="str">
        <f t="shared" si="1911"/>
        <v/>
      </c>
      <c r="BS363" s="59" t="str">
        <f t="shared" si="1912"/>
        <v/>
      </c>
      <c r="BT363" s="59" t="str">
        <f t="shared" si="1913"/>
        <v xml:space="preserve"> </v>
      </c>
      <c r="BU363" s="75"/>
      <c r="BV363" s="59">
        <f t="shared" si="1914"/>
        <v>0</v>
      </c>
      <c r="BW363" s="59" t="str">
        <f t="shared" si="1915"/>
        <v/>
      </c>
      <c r="BX363" s="59" t="str">
        <f t="shared" si="1916"/>
        <v/>
      </c>
      <c r="BY363" s="59" t="str">
        <f t="shared" si="1917"/>
        <v/>
      </c>
      <c r="BZ363" s="59" t="str">
        <f t="shared" si="1918"/>
        <v/>
      </c>
      <c r="CA363" s="59" t="str">
        <f t="shared" si="1919"/>
        <v xml:space="preserve"> </v>
      </c>
      <c r="CB363" s="75"/>
      <c r="CC363" s="19" t="str">
        <f t="shared" si="1920"/>
        <v xml:space="preserve">       zero euro  </v>
      </c>
      <c r="CD363" s="47" t="e">
        <f>#REF!*H363</f>
        <v>#REF!</v>
      </c>
    </row>
    <row r="364" spans="1:82" s="10" customFormat="1" ht="11.25" x14ac:dyDescent="0.2">
      <c r="A364" s="23" t="s">
        <v>337</v>
      </c>
      <c r="B364" s="39">
        <v>4</v>
      </c>
      <c r="C364" s="39" t="e">
        <f t="shared" si="1921"/>
        <v>#REF!</v>
      </c>
      <c r="D364" s="39" t="e">
        <f t="shared" si="1921"/>
        <v>#REF!</v>
      </c>
      <c r="E364" s="49">
        <f>IF(G364="","",MAX(E$9:E363)+1)</f>
        <v>271</v>
      </c>
      <c r="F364" s="50" t="s">
        <v>272</v>
      </c>
      <c r="G364" s="42" t="s">
        <v>28</v>
      </c>
      <c r="H364" s="43">
        <v>0</v>
      </c>
      <c r="I364" s="79" t="str">
        <f t="shared" si="1862"/>
        <v xml:space="preserve"> 0,00</v>
      </c>
      <c r="J364" s="79" t="str">
        <f>IF(H364&gt;=100000000,MID(RIGHT(I364,12),1,1),"0")</f>
        <v>0</v>
      </c>
      <c r="K364" s="79" t="str">
        <f>IF(H364&gt;=10000000,MID(RIGHT(I364,11),1,1),"0")</f>
        <v>0</v>
      </c>
      <c r="L364" s="79" t="str">
        <f>IF(H364&gt;=1000000,MID(RIGHT(I364,10),1,1),"0")</f>
        <v>0</v>
      </c>
      <c r="M364" s="79" t="str">
        <f>IF(H364&gt;=100000,MID(RIGHT(I364,9),1,1),"0")</f>
        <v>0</v>
      </c>
      <c r="N364" s="79" t="str">
        <f>IF(H364&gt;=10000,MID(RIGHT(I364,8),1,1),"0")</f>
        <v>0</v>
      </c>
      <c r="O364" s="79" t="str">
        <f>IF(H364&gt;=1000,MID(RIGHT(I364,7),1,1),"0")</f>
        <v>0</v>
      </c>
      <c r="P364" s="79" t="str">
        <f>IF(H364&gt;=100,MID(RIGHT(I364,6),1,1),"0")</f>
        <v>0</v>
      </c>
      <c r="Q364" s="79" t="str">
        <f>IF(H364&gt;=10,MID(RIGHT(I364,5),1,1),"0")</f>
        <v>0</v>
      </c>
      <c r="R364" s="79" t="str">
        <f>IF(H364&gt;=0,MID(RIGHT(I364,4),1,1),"0")</f>
        <v>0</v>
      </c>
      <c r="S364" s="79" t="s">
        <v>12</v>
      </c>
      <c r="T364" s="79" t="str">
        <f>IF(INT(H364)&lt;&gt;H364,MID(RIGHT(I364,2),1,1),"0")</f>
        <v>0</v>
      </c>
      <c r="U364" s="79" t="str">
        <f>IF(INT(H364*10)&lt;&gt;H364*10,RIGHT(I364,1),"0")</f>
        <v>0</v>
      </c>
      <c r="V364" s="75"/>
      <c r="W364" s="59" t="str">
        <f>IF(OR(VALUE(J364)=0,VALUE(J364)&gt;5),"",CONCATENATE(IF(VALUE(J364)=1,"",IF(VALUE(J364)=2,"deux ",IF(VALUE(J364)=3,"trois ",IF(VALUE(J364)=4,"quatre ",IF(VALUE(J364)=5,"cinq "))))),"cent"))</f>
        <v/>
      </c>
      <c r="X364" s="59" t="str">
        <f>IF(OR(J364="",VALUE(J364)&lt;6),"",CONCATENATE(IF(VALUE(J364)=6,"six ",IF(VALUE(J364)=7,"sept ",IF(VALUE(J364)=8,"huit ",IF(VALUE(J364)=9,"neuf ")))),"cent"))</f>
        <v/>
      </c>
      <c r="Y364" s="59" t="str">
        <f>CONCATENATE(W364,X364)</f>
        <v/>
      </c>
      <c r="Z364" s="75"/>
      <c r="AA364" s="59" t="str">
        <f>IF(OR(K364="",VALUE(K364)=0,VALUE(K364)&gt;5,AND(VALUE(AE364)&gt;10,VALUE(AE364)&lt;17)),"",IF(OR(VALUE(AE364)=10,AND(VALUE(AE364)&gt;16,VALUE(AE364)&lt;20)),"dix",IF(VALUE(K364)=2,"vingt",IF(VALUE(K364)=3,"trente",IF(VALUE(K364)=4,"quarante",IF(VALUE(K364)=5,"cinquante"))))))</f>
        <v/>
      </c>
      <c r="AB364" s="59" t="str">
        <f>IF(OR(K364="",VALUE(K364)&lt;6),"",IF(AND(VALUE(K364)=7,OR(VALUE(L364)=0,AE364&gt;76)),"soixante dix",IF(OR(VALUE(K364)=6,VALUE(K364)=7),"soixante",IF(AND(VALUE(K364)=9,OR(VALUE(L364)=0,VALUE(AE364)&gt;96)),"quatre vingt dix",IF(OR(VALUE(K364)=8,VALUE(K364)=9),"quatre vingt")))))</f>
        <v/>
      </c>
      <c r="AC364" s="59" t="str">
        <f>CONCATENATE(" ",AA364,AB364,IF(OR(VALUE(L364)&lt;&gt;1,VALUE(K364)=0,VALUE(K364)=1,VALUE(K364)=8,VALUE(K364)=9),""," et"))</f>
        <v xml:space="preserve"> </v>
      </c>
      <c r="AD364" s="75"/>
      <c r="AE364" s="59">
        <f>VALUE(CONCATENATE(K364,L364))</f>
        <v>0</v>
      </c>
      <c r="AF364" s="59" t="str">
        <f>IF(OR(VALUE(L364)=0,AE364="",VALUE(L364)&gt;5,AND(VALUE(AE364)&gt;5,VALUE(AE364)&lt;16),AND(VALUE(AE364)&gt;65,VALUE(AE364)&lt;76),AND(VALUE(AE364)&gt;85,VALUE(AE364)&lt;96)),"",CONCATENATE(IF(VALUE(L364)=1,"un",IF(VALUE(L364)=2,"deux",IF(VALUE(L364)=3,"trois",IF(VALUE(L364)=4,"quatre",IF(VALUE(L364)=5,"cinq")))))," million"))</f>
        <v/>
      </c>
      <c r="AG364" s="59" t="str">
        <f>IF(OR(AE364="",VALUE(L364)&lt;6,AND(VALUE(AE364)&gt;10,VALUE(AE364)&lt;17),AE364=76,AE364=96),"",CONCATENATE(IF(VALUE(L364)=6,"six",IF(VALUE(L364)=7,"sept",IF(VALUE(L364)=8,"huit",IF(VALUE(L364)=9,"neuf",IF(VALUE(AE364)=10,"dix")))))," million"))</f>
        <v/>
      </c>
      <c r="AH364" s="59" t="str">
        <f>IF(OR(AE364="",VALUE(AE364)&lt;11,AND(VALUE(AE364)&gt;15,VALUE(AE364)&lt;71),AND(VALUE(AE364)&gt;75,VALUE(AE364)&lt;91),VALUE(AE364)&gt;95),"",CONCATENATE(IF(OR(VALUE(AE364)=91,VALUE(AE364)=71,VALUE(AE364)=11),"onze",IF(OR(VALUE(AE364)=92,VALUE(AE364)=72,VALUE(AE364)=12),"douze",IF(OR(VALUE(AE364)=93,VALUE(AE364)=73,VALUE(AE364)=13),"treize",IF(OR(AE364=94,AE364=74,AE364=14),"quatorze",IF(OR(AE364=95,AE364=75,AE364=15),"quinze")))))," million"))</f>
        <v/>
      </c>
      <c r="AI364" s="59" t="str">
        <f>IF(OR(AE364=16,AE364=76,AE364=96),"seize million","")</f>
        <v/>
      </c>
      <c r="AJ364" s="59" t="str">
        <f>CONCATENATE(" ",AF364,AG364,AH364,AI364,IF(VALUE(CONCATENATE(J364,K364,L364))=0,"",IF(VALUE(L364)=0,"million","")),IF(AND(VALUE(CONCATENATE(J364,K364,L364))&gt;1,VALUE(CONCATENATE(M364,N364,O364,P364,Q364,R364))=0),"s",""))</f>
        <v xml:space="preserve"> </v>
      </c>
      <c r="AK364" s="75"/>
      <c r="AL364" s="59" t="str">
        <f>IF(OR(VALUE(M364)=0,VALUE(M364)&gt;5),"",CONCATENATE(IF(VALUE(M364)=1,"",IF(VALUE(M364)=2,"deux ",IF(VALUE(M364)=3,"trois ",IF(VALUE(M364)=4,"quatre ",IF(VALUE(M364)=5,"cinq "))))),"cent"))</f>
        <v/>
      </c>
      <c r="AM364" s="59" t="str">
        <f>IF(OR(M364="",VALUE(M364)&lt;6),"",CONCATENATE(IF(VALUE(M364)=6,"six ",IF(VALUE(M364)=7,"sept ",IF(VALUE(M364)=8,"huit ",IF(VALUE(M364)=9,"neuf ")))),"cent"))</f>
        <v/>
      </c>
      <c r="AN364" s="59" t="str">
        <f>CONCATENATE(" ",AL364,AM364)</f>
        <v xml:space="preserve"> </v>
      </c>
      <c r="AO364" s="75"/>
      <c r="AP364" s="59" t="str">
        <f>IF(OR(N364="",VALUE(N364)=0,VALUE(N364)&gt;5,AND(VALUE(AT364)&gt;10,VALUE(AT364)&lt;17)),"",IF(OR(VALUE(AT364)=10,AND(VALUE(AT364)&gt;16,VALUE(AT364)&lt;20)),"dix",IF(VALUE(N364)=2,"vingt",IF(VALUE(N364)=3,"trente",IF(VALUE(N364)=4,"quarante",IF(VALUE(N364)=5,"cinquante"))))))</f>
        <v/>
      </c>
      <c r="AQ364" s="59" t="str">
        <f>IF(OR(N364="",VALUE(N364)&lt;6),"",IF(AND(VALUE(N364)=7,OR(VALUE(O364)=0,AT364&gt;76)),"soixante dix",IF(OR(VALUE(N364)=6,VALUE(N364)=7),"soixante",IF(AND(VALUE(N364)=9,OR(VALUE(O364)=0,VALUE(AT364)&gt;96)),"quatre vingt dix",IF(OR(VALUE(N364)=8,VALUE(N364)=9),"quatre vingt")))))</f>
        <v/>
      </c>
      <c r="AR364" s="59" t="str">
        <f>CONCATENATE(" ",AP364,AQ364,IF(OR(VALUE(O364)&lt;&gt;1,VALUE(N364)=0,VALUE(N364)=1,VALUE(N364)=8,VALUE(N364)=9),""," et"))</f>
        <v xml:space="preserve"> </v>
      </c>
      <c r="AS364" s="75"/>
      <c r="AT364" s="59">
        <f>VALUE(CONCATENATE(N364,O364))</f>
        <v>0</v>
      </c>
      <c r="AU364" s="59" t="str">
        <f>IF(OR(VALUE(O364)=0,AT364="",VALUE(O364)&gt;5,AND(VALUE(AT364)&gt;5,VALUE(AT364)&lt;16),AND(VALUE(AT364)&gt;65,VALUE(AT364)&lt;76),AND(VALUE(AT364)&gt;85,VALUE(AT364)&lt;96)),"",CONCATENATE(IF(VALUE(O364)=1,"un",IF(VALUE(O364)=2,"deux",IF(VALUE(O364)=3,"trois",IF(VALUE(O364)=4,"quatre",IF(VALUE(O364)=5,"cinq")))))," mille"))</f>
        <v/>
      </c>
      <c r="AV364" s="59" t="str">
        <f>IF(OR(AT364="",VALUE(O364)&lt;6,AND(VALUE(AT364)&gt;10,VALUE(AT364)&lt;17),AT364=76,AT364=96),"",CONCATENATE(IF(VALUE(O364)=6,"six",IF(VALUE(O364)=7,"sept",IF(VALUE(O364)=8,"huit",IF(VALUE(O364)=9,"neuf",IF(VALUE(AT364)=10,"dix")))))," mille"))</f>
        <v/>
      </c>
      <c r="AW364" s="59" t="str">
        <f>IF(OR(AT364="",VALUE(AT364)&lt;11,AND(VALUE(AT364)&gt;15,VALUE(AT364)&lt;71),AND(VALUE(AT364)&gt;75,VALUE(AT364)&lt;91),VALUE(AT364)&gt;95),"",CONCATENATE(IF(OR(VALUE(AT364)=91,VALUE(AT364)=71,VALUE(AT364)=11),"onze",IF(OR(VALUE(AT364)=92,VALUE(AT364)=72,VALUE(AT364)=12),"douze",IF(OR(VALUE(AT364)=93,VALUE(AT364)=73,VALUE(AT364)=13),"treize",IF(OR(AT364=94,AT364=74,AT364=14),"quatorze",IF(OR(AT364=95,AT364=75,AT364=15),"quinze")))))," mille"))</f>
        <v/>
      </c>
      <c r="AX364" s="59" t="str">
        <f>IF(OR(AT364=16,AT364=76,AT364=96),"seize mille","")</f>
        <v/>
      </c>
      <c r="AY364" s="59" t="str">
        <f>IF(AND(AU364="un mille",H364&lt;10000)," mille",CONCATENATE(" ",AU364,AV364,AW364,AX364,IF(VALUE(CONCATENATE(M364,N364,O364))=0,"",IF(VALUE(O364)=0," mille","")),IF(AND(VALUE(CONCATENATE(M364,N364,O364))&gt;1,VALUE(CONCATENATE(P364,Q364,R364))=0),"s","")))</f>
        <v xml:space="preserve"> </v>
      </c>
      <c r="AZ364" s="75"/>
      <c r="BA364" s="59" t="str">
        <f>IF(OR(VALUE(P364)=0,VALUE(P364)&gt;5),"",CONCATENATE(IF(VALUE(P364)=1,"",IF(VALUE(P364)=2,"deux ",IF(VALUE(P364)=3,"trois ",IF(VALUE(P364)=4,"quatre ",IF(VALUE(P364)=5,"cinq "))))),"cent"))</f>
        <v/>
      </c>
      <c r="BB364" s="59" t="str">
        <f>IF(OR(P364="",VALUE(P364)&lt;6),"",CONCATENATE(IF(VALUE(P364)=6,"six ",IF(VALUE(P364)=7,"sept ",IF(VALUE(P364)=8,"huit ",IF(VALUE(P364)=9,"neuf ")))),"cent"))</f>
        <v/>
      </c>
      <c r="BC364" s="59" t="str">
        <f>CONCATENATE(" ",BA364,BB364)</f>
        <v xml:space="preserve"> </v>
      </c>
      <c r="BD364" s="75"/>
      <c r="BE364" s="59" t="str">
        <f>IF(OR(Q364="",VALUE(Q364)=0,VALUE(Q364)&gt;5,AND(VALUE(BI364)&gt;10,VALUE(BI364)&lt;17)),"",IF(OR(VALUE(BI364)=10,AND(VALUE(BI364)&gt;16,VALUE(BI364)&lt;20)),"dix",IF(VALUE(Q364)=2,"vingt",IF(VALUE(Q364)=3,"trente",IF(VALUE(Q364)=4,"quarante",IF(VALUE(Q364)=5,"cinquante"))))))</f>
        <v/>
      </c>
      <c r="BF364" s="59" t="str">
        <f>IF(OR(Q364="",VALUE(Q364)&lt;6),"",IF(AND(VALUE(Q364)=7,OR(VALUE(R364)=0,BI364&gt;76)),"soixante dix",IF(OR(VALUE(Q364)=6,VALUE(Q364)=7),"soixante",IF(AND(VALUE(Q364)=9,OR(VALUE(R364)=0,VALUE(BI364)&gt;96)),"quatre vingt dix",IF(OR(VALUE(Q364)=8,VALUE(Q364)=9),"quatre vingt")))))</f>
        <v/>
      </c>
      <c r="BG364" s="59" t="str">
        <f>CONCATENATE(" ",BE364,BF364,IF(OR(VALUE(R364)&lt;&gt;1,VALUE(Q364)=0,VALUE(Q364)=1,VALUE(Q364)=8,VALUE(Q364)=9),""," et"))</f>
        <v xml:space="preserve"> </v>
      </c>
      <c r="BH364" s="75"/>
      <c r="BI364" s="59">
        <f>VALUE(CONCATENATE(Q364,R364))</f>
        <v>0</v>
      </c>
      <c r="BJ364" s="59" t="str">
        <f>IF(OR(VALUE(R364)=0,BI364="",VALUE(R364)&gt;5,AND(VALUE(BI364)&gt;5,VALUE(BI364)&lt;16),AND(VALUE(BI364)&gt;65,VALUE(BI364)&lt;76),AND(VALUE(BI364)&gt;85,VALUE(BI364)&lt;96)),"",CONCATENATE(IF(VALUE(R364)=1,"un",IF(VALUE(R364)=2,"deux",IF(VALUE(R364)=3,"trois",IF(VALUE(R364)=4,"quatre",IF(VALUE(R364)=5,"cinq")))))," euro"))</f>
        <v/>
      </c>
      <c r="BK364" s="59" t="str">
        <f>IF(OR(BI364="",VALUE(R364)&lt;6,AND(VALUE(BI364)&gt;10,VALUE(BI364)&lt;17),BI364=76,BI364=96),"",CONCATENATE(IF(VALUE(R364)=6,"six",IF(VALUE(R364)=7,"sept",IF(VALUE(R364)=8,"huit",IF(VALUE(R364)=9,"neuf",IF(VALUE(BI364)=10,"dix")))))," euro"))</f>
        <v/>
      </c>
      <c r="BL364" s="59" t="str">
        <f>IF(OR(BI364="",VALUE(BI364)&lt;11,AND(VALUE(BI364)&gt;15,VALUE(BI364)&lt;71),AND(VALUE(BI364)&gt;75,VALUE(BI364)&lt;91),VALUE(BI364)&gt;95),"",CONCATENATE(IF(OR(VALUE(BI364)=91,VALUE(BI364)=71,VALUE(BI364)=11),"onze",IF(OR(VALUE(BI364)=92,VALUE(BI364)=72,VALUE(BI364)=12),"douze",IF(OR(VALUE(BI364)=93,VALUE(BI364)=73,VALUE(BI364)=13),"treize",IF(OR(BI364=94,BI364=74,BI364=14),"quatorze",IF(OR(BI364=95,BI364=75,BI364=15),"quinze")))))," euro"))</f>
        <v/>
      </c>
      <c r="BM364" s="59" t="str">
        <f>IF(OR(BI364=16,BI364=76,BI364=96),"seize euro","")</f>
        <v/>
      </c>
      <c r="BN364" s="59" t="str">
        <f>IF(VALUE(CONCATENATE(J364,K364,L364,M364,N364,O364,P364,Q364,R364))=0,"zero euro",CONCATENATE(" ",BJ364,BK364,BL364,BM364,IF(VALUE(CONCATENATE(M364,N364,O364,P364,Q364,R364))=0," d'",""),IF(OR(VALUE(R364)=0,VALUE(CONCATENATE(P364,Q364,R364))=0)," euro",""),IF(VALUE(CONCATENATE(J364,K364,L364,M364,N364,O364,P364,Q364,R364))&gt;1,"s","")))</f>
        <v>zero euro</v>
      </c>
      <c r="BO364" s="75"/>
      <c r="BP364" s="59" t="str">
        <f>IF(VALUE(CONCATENATE(T364,U364))=0,""," virgule")</f>
        <v/>
      </c>
      <c r="BQ364" s="75"/>
      <c r="BR364" s="59" t="str">
        <f>IF(OR(T364="",VALUE(T364)=0,VALUE(T364)&gt;5,AND(VALUE(BV364)&gt;10,VALUE(BV364)&lt;17)),"",IF(OR(VALUE(BV364)=10,AND(VALUE(BV364)&gt;16,VALUE(BV364)&lt;20)),"dix",IF(VALUE(T364)=2,"vingt",IF(VALUE(T364)=3,"trente",IF(VALUE(T364)=4,"quarante",IF(VALUE(T364)=5,"cinquante"))))))</f>
        <v/>
      </c>
      <c r="BS364" s="59" t="str">
        <f>IF(OR(T364="",VALUE(T364)&lt;6),"",IF(AND(VALUE(T364)=7,OR(VALUE(U364)=0,BV364&gt;76)),"soixante dix",IF(OR(VALUE(T364)=6,VALUE(T364)=7),"soixante",IF(AND(VALUE(T364)=9,OR(VALUE(U364)=0,VALUE(BV364)&gt;96)),"quatre vingt dix",IF(OR(VALUE(T364)=8,VALUE(T364)=9),"quatre vingt")))))</f>
        <v/>
      </c>
      <c r="BT364" s="59" t="str">
        <f>CONCATENATE(" ",BR364,BS364,IF(OR(VALUE(U364)&lt;&gt;1,VALUE(T364)=0,VALUE(T364)=1,VALUE(T364)=8,VALUE(T364)=9),""," et"))</f>
        <v xml:space="preserve"> </v>
      </c>
      <c r="BU364" s="75"/>
      <c r="BV364" s="59">
        <f>VALUE(CONCATENATE(T364,U364))</f>
        <v>0</v>
      </c>
      <c r="BW364" s="59" t="str">
        <f t="shared" si="1915"/>
        <v/>
      </c>
      <c r="BX364" s="59" t="str">
        <f t="shared" si="1916"/>
        <v/>
      </c>
      <c r="BY364" s="59" t="str">
        <f t="shared" si="1917"/>
        <v/>
      </c>
      <c r="BZ364" s="59" t="str">
        <f t="shared" si="1918"/>
        <v/>
      </c>
      <c r="CA364" s="59" t="str">
        <f t="shared" si="1919"/>
        <v xml:space="preserve"> </v>
      </c>
      <c r="CB364" s="75"/>
      <c r="CC364" s="19" t="str">
        <f>CONCATENATE(Y364,AC364,AJ364,AN364,AR364,AY364,BC364,BG364,BN364,BP364,BT364,CA364)</f>
        <v xml:space="preserve">       zero euro  </v>
      </c>
      <c r="CD364" s="47" t="e">
        <f>#REF!*H364</f>
        <v>#REF!</v>
      </c>
    </row>
    <row r="365" spans="1:82" s="10" customFormat="1" ht="11.25" x14ac:dyDescent="0.2">
      <c r="A365" s="23" t="s">
        <v>337</v>
      </c>
      <c r="B365" s="39">
        <v>4</v>
      </c>
      <c r="C365" s="39" t="e">
        <f t="shared" si="1921"/>
        <v>#REF!</v>
      </c>
      <c r="D365" s="39" t="e">
        <f t="shared" si="1921"/>
        <v>#REF!</v>
      </c>
      <c r="E365" s="49">
        <f>IF(G365="","",MAX(E$9:E364)+1)</f>
        <v>272</v>
      </c>
      <c r="F365" s="50" t="s">
        <v>273</v>
      </c>
      <c r="G365" s="42" t="s">
        <v>28</v>
      </c>
      <c r="H365" s="43">
        <v>0</v>
      </c>
      <c r="I365" s="79" t="str">
        <f t="shared" si="1862"/>
        <v xml:space="preserve"> 0,00</v>
      </c>
      <c r="J365" s="79" t="str">
        <f t="shared" si="1863"/>
        <v>0</v>
      </c>
      <c r="K365" s="79" t="str">
        <f t="shared" si="1864"/>
        <v>0</v>
      </c>
      <c r="L365" s="79" t="str">
        <f t="shared" si="1865"/>
        <v>0</v>
      </c>
      <c r="M365" s="79" t="str">
        <f t="shared" si="1866"/>
        <v>0</v>
      </c>
      <c r="N365" s="79" t="str">
        <f t="shared" si="1867"/>
        <v>0</v>
      </c>
      <c r="O365" s="79" t="str">
        <f t="shared" si="1868"/>
        <v>0</v>
      </c>
      <c r="P365" s="79" t="str">
        <f t="shared" si="1869"/>
        <v>0</v>
      </c>
      <c r="Q365" s="79" t="str">
        <f t="shared" si="1870"/>
        <v>0</v>
      </c>
      <c r="R365" s="79" t="str">
        <f t="shared" si="1871"/>
        <v>0</v>
      </c>
      <c r="S365" s="79" t="s">
        <v>12</v>
      </c>
      <c r="T365" s="79" t="str">
        <f t="shared" si="1872"/>
        <v>0</v>
      </c>
      <c r="U365" s="79" t="str">
        <f t="shared" si="1873"/>
        <v>0</v>
      </c>
      <c r="V365" s="75"/>
      <c r="W365" s="59" t="str">
        <f t="shared" si="1874"/>
        <v/>
      </c>
      <c r="X365" s="59" t="str">
        <f t="shared" si="1875"/>
        <v/>
      </c>
      <c r="Y365" s="59" t="str">
        <f t="shared" si="1876"/>
        <v/>
      </c>
      <c r="Z365" s="75"/>
      <c r="AA365" s="59" t="str">
        <f t="shared" si="1877"/>
        <v/>
      </c>
      <c r="AB365" s="59" t="str">
        <f t="shared" si="1878"/>
        <v/>
      </c>
      <c r="AC365" s="59" t="str">
        <f t="shared" si="1879"/>
        <v xml:space="preserve"> </v>
      </c>
      <c r="AD365" s="75"/>
      <c r="AE365" s="59">
        <f t="shared" si="1880"/>
        <v>0</v>
      </c>
      <c r="AF365" s="59" t="str">
        <f t="shared" si="1881"/>
        <v/>
      </c>
      <c r="AG365" s="59" t="str">
        <f t="shared" si="1882"/>
        <v/>
      </c>
      <c r="AH365" s="59" t="str">
        <f t="shared" si="1883"/>
        <v/>
      </c>
      <c r="AI365" s="59" t="str">
        <f t="shared" si="1884"/>
        <v/>
      </c>
      <c r="AJ365" s="59" t="str">
        <f t="shared" si="1885"/>
        <v xml:space="preserve"> </v>
      </c>
      <c r="AK365" s="75"/>
      <c r="AL365" s="59" t="str">
        <f t="shared" si="1886"/>
        <v/>
      </c>
      <c r="AM365" s="59" t="str">
        <f t="shared" si="1887"/>
        <v/>
      </c>
      <c r="AN365" s="59" t="str">
        <f t="shared" si="1888"/>
        <v xml:space="preserve"> </v>
      </c>
      <c r="AO365" s="75"/>
      <c r="AP365" s="59" t="str">
        <f t="shared" si="1889"/>
        <v/>
      </c>
      <c r="AQ365" s="59" t="str">
        <f t="shared" si="1890"/>
        <v/>
      </c>
      <c r="AR365" s="59" t="str">
        <f t="shared" si="1891"/>
        <v xml:space="preserve"> </v>
      </c>
      <c r="AS365" s="75"/>
      <c r="AT365" s="59">
        <f t="shared" si="1892"/>
        <v>0</v>
      </c>
      <c r="AU365" s="59" t="str">
        <f t="shared" si="1893"/>
        <v/>
      </c>
      <c r="AV365" s="59" t="str">
        <f t="shared" si="1894"/>
        <v/>
      </c>
      <c r="AW365" s="59" t="str">
        <f t="shared" si="1895"/>
        <v/>
      </c>
      <c r="AX365" s="59" t="str">
        <f t="shared" si="1896"/>
        <v/>
      </c>
      <c r="AY365" s="59" t="str">
        <f t="shared" si="1897"/>
        <v xml:space="preserve"> </v>
      </c>
      <c r="AZ365" s="75"/>
      <c r="BA365" s="59" t="str">
        <f t="shared" si="1898"/>
        <v/>
      </c>
      <c r="BB365" s="59" t="str">
        <f t="shared" si="1899"/>
        <v/>
      </c>
      <c r="BC365" s="59" t="str">
        <f t="shared" si="1900"/>
        <v xml:space="preserve"> </v>
      </c>
      <c r="BD365" s="75"/>
      <c r="BE365" s="59" t="str">
        <f t="shared" si="1901"/>
        <v/>
      </c>
      <c r="BF365" s="59" t="str">
        <f t="shared" si="1902"/>
        <v/>
      </c>
      <c r="BG365" s="59" t="str">
        <f t="shared" si="1903"/>
        <v xml:space="preserve"> </v>
      </c>
      <c r="BH365" s="75"/>
      <c r="BI365" s="59">
        <f t="shared" si="1904"/>
        <v>0</v>
      </c>
      <c r="BJ365" s="59" t="str">
        <f t="shared" si="1905"/>
        <v/>
      </c>
      <c r="BK365" s="59" t="str">
        <f t="shared" si="1906"/>
        <v/>
      </c>
      <c r="BL365" s="59" t="str">
        <f t="shared" si="1907"/>
        <v/>
      </c>
      <c r="BM365" s="59" t="str">
        <f t="shared" si="1908"/>
        <v/>
      </c>
      <c r="BN365" s="59" t="str">
        <f t="shared" si="1909"/>
        <v>zero euro</v>
      </c>
      <c r="BO365" s="75"/>
      <c r="BP365" s="59" t="str">
        <f t="shared" si="1910"/>
        <v/>
      </c>
      <c r="BQ365" s="75"/>
      <c r="BR365" s="59" t="str">
        <f t="shared" si="1911"/>
        <v/>
      </c>
      <c r="BS365" s="59" t="str">
        <f t="shared" si="1912"/>
        <v/>
      </c>
      <c r="BT365" s="59" t="str">
        <f t="shared" si="1913"/>
        <v xml:space="preserve"> </v>
      </c>
      <c r="BU365" s="75"/>
      <c r="BV365" s="59">
        <f t="shared" si="1914"/>
        <v>0</v>
      </c>
      <c r="BW365" s="59" t="str">
        <f t="shared" si="1915"/>
        <v/>
      </c>
      <c r="BX365" s="59" t="str">
        <f t="shared" si="1916"/>
        <v/>
      </c>
      <c r="BY365" s="59" t="str">
        <f t="shared" si="1917"/>
        <v/>
      </c>
      <c r="BZ365" s="59" t="str">
        <f t="shared" si="1918"/>
        <v/>
      </c>
      <c r="CA365" s="59" t="str">
        <f t="shared" si="1919"/>
        <v xml:space="preserve"> </v>
      </c>
      <c r="CB365" s="75"/>
      <c r="CC365" s="19" t="str">
        <f t="shared" si="1920"/>
        <v xml:space="preserve">       zero euro  </v>
      </c>
      <c r="CD365" s="47" t="e">
        <f>#REF!*H365</f>
        <v>#REF!</v>
      </c>
    </row>
    <row r="366" spans="1:82" s="8" customFormat="1" ht="15" customHeight="1" x14ac:dyDescent="0.2">
      <c r="A366" s="23" t="s">
        <v>337</v>
      </c>
      <c r="B366" s="29">
        <v>4</v>
      </c>
      <c r="C366" s="29">
        <f>$C$350+1</f>
        <v>2</v>
      </c>
      <c r="D366" s="29"/>
      <c r="E366" s="30" t="str">
        <f>IF(G366="","",MAX(E$9:E365)+1)</f>
        <v/>
      </c>
      <c r="F366" s="31" t="s">
        <v>274</v>
      </c>
      <c r="G366" s="32"/>
      <c r="H366" s="52"/>
      <c r="I366" s="64"/>
      <c r="J366" s="82"/>
      <c r="K366" s="82"/>
      <c r="L366" s="82"/>
      <c r="M366" s="82"/>
      <c r="N366" s="82"/>
      <c r="O366" s="82"/>
      <c r="P366" s="82"/>
      <c r="Q366" s="82"/>
      <c r="R366" s="82"/>
      <c r="S366" s="82"/>
      <c r="T366" s="82"/>
      <c r="U366" s="8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F366" s="32"/>
      <c r="AG366" s="32"/>
      <c r="AH366" s="32"/>
      <c r="AI366" s="32"/>
      <c r="AJ366" s="32"/>
      <c r="AK366" s="32"/>
      <c r="AL366" s="32"/>
      <c r="AM366" s="32"/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  <c r="BA366" s="32"/>
      <c r="BB366" s="32"/>
      <c r="BC366" s="32"/>
      <c r="BD366" s="32"/>
      <c r="BE366" s="32"/>
      <c r="BF366" s="32"/>
      <c r="BG366" s="32"/>
      <c r="BH366" s="32"/>
      <c r="BI366" s="32"/>
      <c r="BJ366" s="32"/>
      <c r="BK366" s="32"/>
      <c r="BL366" s="32"/>
      <c r="BM366" s="32"/>
      <c r="BN366" s="32"/>
      <c r="BO366" s="32"/>
      <c r="BP366" s="32"/>
      <c r="BQ366" s="32"/>
      <c r="BR366" s="32"/>
      <c r="BS366" s="32"/>
      <c r="BT366" s="32"/>
      <c r="BU366" s="32"/>
      <c r="BV366" s="32"/>
      <c r="BW366" s="32"/>
      <c r="BX366" s="32"/>
      <c r="BY366" s="32"/>
      <c r="BZ366" s="32"/>
      <c r="CA366" s="32"/>
      <c r="CB366" s="32"/>
      <c r="CC366" s="52"/>
      <c r="CD366" s="52"/>
    </row>
    <row r="367" spans="1:82" s="10" customFormat="1" ht="15" customHeight="1" x14ac:dyDescent="0.2">
      <c r="A367" s="23" t="s">
        <v>337</v>
      </c>
      <c r="B367" s="34">
        <v>4</v>
      </c>
      <c r="C367" s="56">
        <f>$C$366</f>
        <v>2</v>
      </c>
      <c r="D367" s="56">
        <f>$D$366+1</f>
        <v>1</v>
      </c>
      <c r="E367" s="57" t="str">
        <f>IF(G367="","",MAX(E$9:E366)+1)</f>
        <v/>
      </c>
      <c r="F367" s="78" t="s">
        <v>275</v>
      </c>
      <c r="G367" s="59"/>
      <c r="H367" s="38"/>
      <c r="I367" s="79"/>
      <c r="J367" s="79"/>
      <c r="K367" s="79"/>
      <c r="L367" s="79"/>
      <c r="M367" s="79"/>
      <c r="N367" s="79"/>
      <c r="O367" s="79"/>
      <c r="P367" s="79"/>
      <c r="Q367" s="79"/>
      <c r="R367" s="79"/>
      <c r="S367" s="79"/>
      <c r="T367" s="79"/>
      <c r="U367" s="79"/>
      <c r="V367" s="59"/>
      <c r="W367" s="59"/>
      <c r="X367" s="59"/>
      <c r="Y367" s="59"/>
      <c r="Z367" s="59"/>
      <c r="AA367" s="59"/>
      <c r="AB367" s="59"/>
      <c r="AC367" s="59"/>
      <c r="AD367" s="59"/>
      <c r="AE367" s="59"/>
      <c r="AF367" s="59"/>
      <c r="AG367" s="59"/>
      <c r="AH367" s="59"/>
      <c r="AI367" s="59"/>
      <c r="AJ367" s="59"/>
      <c r="AK367" s="59"/>
      <c r="AL367" s="59"/>
      <c r="AM367" s="59"/>
      <c r="AN367" s="59"/>
      <c r="AO367" s="59"/>
      <c r="AP367" s="59"/>
      <c r="AQ367" s="59"/>
      <c r="AR367" s="59"/>
      <c r="AS367" s="59"/>
      <c r="AT367" s="59"/>
      <c r="AU367" s="59"/>
      <c r="AV367" s="59"/>
      <c r="AW367" s="59"/>
      <c r="AX367" s="59"/>
      <c r="AY367" s="59"/>
      <c r="AZ367" s="59"/>
      <c r="BA367" s="59"/>
      <c r="BB367" s="59"/>
      <c r="BC367" s="59"/>
      <c r="BD367" s="59"/>
      <c r="BE367" s="59"/>
      <c r="BF367" s="59"/>
      <c r="BG367" s="59"/>
      <c r="BH367" s="59"/>
      <c r="BI367" s="59"/>
      <c r="BJ367" s="59"/>
      <c r="BK367" s="59"/>
      <c r="BL367" s="59"/>
      <c r="BM367" s="59"/>
      <c r="BN367" s="59"/>
      <c r="BO367" s="59"/>
      <c r="BP367" s="59"/>
      <c r="BQ367" s="59"/>
      <c r="BR367" s="59"/>
      <c r="BS367" s="59"/>
      <c r="BT367" s="59"/>
      <c r="BU367" s="59"/>
      <c r="BV367" s="59"/>
      <c r="BW367" s="59"/>
      <c r="BX367" s="59"/>
      <c r="BY367" s="59"/>
      <c r="BZ367" s="59"/>
      <c r="CA367" s="59"/>
      <c r="CB367" s="59"/>
      <c r="CC367" s="59"/>
      <c r="CD367" s="59"/>
    </row>
    <row r="368" spans="1:82" s="10" customFormat="1" ht="45" x14ac:dyDescent="0.2">
      <c r="A368" s="23" t="s">
        <v>337</v>
      </c>
      <c r="B368" s="39">
        <v>4</v>
      </c>
      <c r="C368" s="80">
        <f>C367</f>
        <v>2</v>
      </c>
      <c r="D368" s="80">
        <f>$D$367</f>
        <v>1</v>
      </c>
      <c r="E368" s="49">
        <f>IF(G368="","",MAX(E$9:E367)+1)</f>
        <v>273</v>
      </c>
      <c r="F368" s="76" t="s">
        <v>289</v>
      </c>
      <c r="G368" s="48" t="s">
        <v>374</v>
      </c>
      <c r="H368" s="43">
        <v>0</v>
      </c>
      <c r="I368" s="79" t="str">
        <f>IF(H368=INT(H368),CONCATENATE(" ",H368,",00"),IF(INT(H368*10)=H368*10,CONCATENATE(" ",H368,"0"),CONCATENATE(" ",H368)))</f>
        <v xml:space="preserve"> 0,00</v>
      </c>
      <c r="J368" s="79" t="str">
        <f t="shared" ref="J368:J394" si="1922">IF(H368&gt;=100000000,MID(RIGHT(I368,12),1,1),"0")</f>
        <v>0</v>
      </c>
      <c r="K368" s="79" t="str">
        <f t="shared" ref="K368:K394" si="1923">IF(H368&gt;=10000000,MID(RIGHT(I368,11),1,1),"0")</f>
        <v>0</v>
      </c>
      <c r="L368" s="79" t="str">
        <f t="shared" ref="L368:L394" si="1924">IF(H368&gt;=1000000,MID(RIGHT(I368,10),1,1),"0")</f>
        <v>0</v>
      </c>
      <c r="M368" s="79" t="str">
        <f t="shared" ref="M368:M394" si="1925">IF(H368&gt;=100000,MID(RIGHT(I368,9),1,1),"0")</f>
        <v>0</v>
      </c>
      <c r="N368" s="79" t="str">
        <f t="shared" ref="N368:N394" si="1926">IF(H368&gt;=10000,MID(RIGHT(I368,8),1,1),"0")</f>
        <v>0</v>
      </c>
      <c r="O368" s="79" t="str">
        <f t="shared" ref="O368:O394" si="1927">IF(H368&gt;=1000,MID(RIGHT(I368,7),1,1),"0")</f>
        <v>0</v>
      </c>
      <c r="P368" s="79" t="str">
        <f t="shared" ref="P368:P394" si="1928">IF(H368&gt;=100,MID(RIGHT(I368,6),1,1),"0")</f>
        <v>0</v>
      </c>
      <c r="Q368" s="79" t="str">
        <f t="shared" ref="Q368:Q394" si="1929">IF(H368&gt;=10,MID(RIGHT(I368,5),1,1),"0")</f>
        <v>0</v>
      </c>
      <c r="R368" s="79" t="str">
        <f t="shared" ref="R368:R394" si="1930">IF(H368&gt;=0,MID(RIGHT(I368,4),1,1),"0")</f>
        <v>0</v>
      </c>
      <c r="S368" s="79" t="s">
        <v>12</v>
      </c>
      <c r="T368" s="79" t="str">
        <f t="shared" ref="T368:T394" si="1931">IF(INT(H368)&lt;&gt;H368,MID(RIGHT(I368,2),1,1),"0")</f>
        <v>0</v>
      </c>
      <c r="U368" s="79" t="str">
        <f t="shared" ref="U368:U394" si="1932">IF(INT(H368*10)&lt;&gt;H368*10,RIGHT(I368,1),"0")</f>
        <v>0</v>
      </c>
      <c r="V368" s="75"/>
      <c r="W368" s="59" t="str">
        <f t="shared" ref="W368:W394" si="1933">IF(OR(VALUE(J368)=0,VALUE(J368)&gt;5),"",CONCATENATE(IF(VALUE(J368)=1,"",IF(VALUE(J368)=2,"deux ",IF(VALUE(J368)=3,"trois ",IF(VALUE(J368)=4,"quatre ",IF(VALUE(J368)=5,"cinq "))))),"cent"))</f>
        <v/>
      </c>
      <c r="X368" s="59" t="str">
        <f t="shared" ref="X368:X394" si="1934">IF(OR(J368="",VALUE(J368)&lt;6),"",CONCATENATE(IF(VALUE(J368)=6,"six ",IF(VALUE(J368)=7,"sept ",IF(VALUE(J368)=8,"huit ",IF(VALUE(J368)=9,"neuf ")))),"cent"))</f>
        <v/>
      </c>
      <c r="Y368" s="59" t="str">
        <f t="shared" ref="Y368:Y394" si="1935">CONCATENATE(W368,X368)</f>
        <v/>
      </c>
      <c r="Z368" s="75"/>
      <c r="AA368" s="59" t="str">
        <f t="shared" ref="AA368:AA394" si="1936">IF(OR(K368="",VALUE(K368)=0,VALUE(K368)&gt;5,AND(VALUE(AE368)&gt;10,VALUE(AE368)&lt;17)),"",IF(OR(VALUE(AE368)=10,AND(VALUE(AE368)&gt;16,VALUE(AE368)&lt;20)),"dix",IF(VALUE(K368)=2,"vingt",IF(VALUE(K368)=3,"trente",IF(VALUE(K368)=4,"quarante",IF(VALUE(K368)=5,"cinquante"))))))</f>
        <v/>
      </c>
      <c r="AB368" s="59" t="str">
        <f t="shared" ref="AB368:AB394" si="1937">IF(OR(K368="",VALUE(K368)&lt;6),"",IF(AND(VALUE(K368)=7,OR(VALUE(L368)=0,AE368&gt;76)),"soixante dix",IF(OR(VALUE(K368)=6,VALUE(K368)=7),"soixante",IF(AND(VALUE(K368)=9,OR(VALUE(L368)=0,VALUE(AE368)&gt;96)),"quatre vingt dix",IF(OR(VALUE(K368)=8,VALUE(K368)=9),"quatre vingt")))))</f>
        <v/>
      </c>
      <c r="AC368" s="59" t="str">
        <f t="shared" ref="AC368:AC394" si="1938">CONCATENATE(" ",AA368,AB368,IF(OR(VALUE(L368)&lt;&gt;1,VALUE(K368)=0,VALUE(K368)=1,VALUE(K368)=8,VALUE(K368)=9),""," et"))</f>
        <v xml:space="preserve"> </v>
      </c>
      <c r="AD368" s="75"/>
      <c r="AE368" s="59">
        <f t="shared" ref="AE368:AE394" si="1939">VALUE(CONCATENATE(K368,L368))</f>
        <v>0</v>
      </c>
      <c r="AF368" s="59" t="str">
        <f t="shared" ref="AF368:AF394" si="1940">IF(OR(VALUE(L368)=0,AE368="",VALUE(L368)&gt;5,AND(VALUE(AE368)&gt;5,VALUE(AE368)&lt;16),AND(VALUE(AE368)&gt;65,VALUE(AE368)&lt;76),AND(VALUE(AE368)&gt;85,VALUE(AE368)&lt;96)),"",CONCATENATE(IF(VALUE(L368)=1,"un",IF(VALUE(L368)=2,"deux",IF(VALUE(L368)=3,"trois",IF(VALUE(L368)=4,"quatre",IF(VALUE(L368)=5,"cinq")))))," million"))</f>
        <v/>
      </c>
      <c r="AG368" s="59" t="str">
        <f t="shared" ref="AG368:AG394" si="1941">IF(OR(AE368="",VALUE(L368)&lt;6,AND(VALUE(AE368)&gt;10,VALUE(AE368)&lt;17),AE368=76,AE368=96),"",CONCATENATE(IF(VALUE(L368)=6,"six",IF(VALUE(L368)=7,"sept",IF(VALUE(L368)=8,"huit",IF(VALUE(L368)=9,"neuf",IF(VALUE(AE368)=10,"dix")))))," million"))</f>
        <v/>
      </c>
      <c r="AH368" s="59" t="str">
        <f t="shared" ref="AH368:AH394" si="1942">IF(OR(AE368="",VALUE(AE368)&lt;11,AND(VALUE(AE368)&gt;15,VALUE(AE368)&lt;71),AND(VALUE(AE368)&gt;75,VALUE(AE368)&lt;91),VALUE(AE368)&gt;95),"",CONCATENATE(IF(OR(VALUE(AE368)=91,VALUE(AE368)=71,VALUE(AE368)=11),"onze",IF(OR(VALUE(AE368)=92,VALUE(AE368)=72,VALUE(AE368)=12),"douze",IF(OR(VALUE(AE368)=93,VALUE(AE368)=73,VALUE(AE368)=13),"treize",IF(OR(AE368=94,AE368=74,AE368=14),"quatorze",IF(OR(AE368=95,AE368=75,AE368=15),"quinze")))))," million"))</f>
        <v/>
      </c>
      <c r="AI368" s="59" t="str">
        <f t="shared" ref="AI368:AI394" si="1943">IF(OR(AE368=16,AE368=76,AE368=96),"seize million","")</f>
        <v/>
      </c>
      <c r="AJ368" s="59" t="str">
        <f t="shared" ref="AJ368:AJ394" si="1944">CONCATENATE(" ",AF368,AG368,AH368,AI368,IF(VALUE(CONCATENATE(J368,K368,L368))=0,"",IF(VALUE(L368)=0,"million","")),IF(AND(VALUE(CONCATENATE(J368,K368,L368))&gt;1,VALUE(CONCATENATE(M368,N368,O368,P368,Q368,R368))=0),"s",""))</f>
        <v xml:space="preserve"> </v>
      </c>
      <c r="AK368" s="75"/>
      <c r="AL368" s="59" t="str">
        <f t="shared" ref="AL368:AL394" si="1945">IF(OR(VALUE(M368)=0,VALUE(M368)&gt;5),"",CONCATENATE(IF(VALUE(M368)=1,"",IF(VALUE(M368)=2,"deux ",IF(VALUE(M368)=3,"trois ",IF(VALUE(M368)=4,"quatre ",IF(VALUE(M368)=5,"cinq "))))),"cent"))</f>
        <v/>
      </c>
      <c r="AM368" s="59" t="str">
        <f t="shared" ref="AM368:AM394" si="1946">IF(OR(M368="",VALUE(M368)&lt;6),"",CONCATENATE(IF(VALUE(M368)=6,"six ",IF(VALUE(M368)=7,"sept ",IF(VALUE(M368)=8,"huit ",IF(VALUE(M368)=9,"neuf ")))),"cent"))</f>
        <v/>
      </c>
      <c r="AN368" s="59" t="str">
        <f t="shared" ref="AN368:AN394" si="1947">CONCATENATE(" ",AL368,AM368)</f>
        <v xml:space="preserve"> </v>
      </c>
      <c r="AO368" s="75"/>
      <c r="AP368" s="59" t="str">
        <f t="shared" ref="AP368:AP394" si="1948">IF(OR(N368="",VALUE(N368)=0,VALUE(N368)&gt;5,AND(VALUE(AT368)&gt;10,VALUE(AT368)&lt;17)),"",IF(OR(VALUE(AT368)=10,AND(VALUE(AT368)&gt;16,VALUE(AT368)&lt;20)),"dix",IF(VALUE(N368)=2,"vingt",IF(VALUE(N368)=3,"trente",IF(VALUE(N368)=4,"quarante",IF(VALUE(N368)=5,"cinquante"))))))</f>
        <v/>
      </c>
      <c r="AQ368" s="59" t="str">
        <f t="shared" ref="AQ368:AQ394" si="1949">IF(OR(N368="",VALUE(N368)&lt;6),"",IF(AND(VALUE(N368)=7,OR(VALUE(O368)=0,AT368&gt;76)),"soixante dix",IF(OR(VALUE(N368)=6,VALUE(N368)=7),"soixante",IF(AND(VALUE(N368)=9,OR(VALUE(O368)=0,VALUE(AT368)&gt;96)),"quatre vingt dix",IF(OR(VALUE(N368)=8,VALUE(N368)=9),"quatre vingt")))))</f>
        <v/>
      </c>
      <c r="AR368" s="59" t="str">
        <f t="shared" ref="AR368:AR394" si="1950">CONCATENATE(" ",AP368,AQ368,IF(OR(VALUE(O368)&lt;&gt;1,VALUE(N368)=0,VALUE(N368)=1,VALUE(N368)=8,VALUE(N368)=9),""," et"))</f>
        <v xml:space="preserve"> </v>
      </c>
      <c r="AS368" s="75"/>
      <c r="AT368" s="59">
        <f t="shared" ref="AT368:AT394" si="1951">VALUE(CONCATENATE(N368,O368))</f>
        <v>0</v>
      </c>
      <c r="AU368" s="59" t="str">
        <f t="shared" ref="AU368:AU394" si="1952">IF(OR(VALUE(O368)=0,AT368="",VALUE(O368)&gt;5,AND(VALUE(AT368)&gt;5,VALUE(AT368)&lt;16),AND(VALUE(AT368)&gt;65,VALUE(AT368)&lt;76),AND(VALUE(AT368)&gt;85,VALUE(AT368)&lt;96)),"",CONCATENATE(IF(VALUE(O368)=1,"un",IF(VALUE(O368)=2,"deux",IF(VALUE(O368)=3,"trois",IF(VALUE(O368)=4,"quatre",IF(VALUE(O368)=5,"cinq")))))," mille"))</f>
        <v/>
      </c>
      <c r="AV368" s="59" t="str">
        <f t="shared" ref="AV368:AV394" si="1953">IF(OR(AT368="",VALUE(O368)&lt;6,AND(VALUE(AT368)&gt;10,VALUE(AT368)&lt;17),AT368=76,AT368=96),"",CONCATENATE(IF(VALUE(O368)=6,"six",IF(VALUE(O368)=7,"sept",IF(VALUE(O368)=8,"huit",IF(VALUE(O368)=9,"neuf",IF(VALUE(AT368)=10,"dix")))))," mille"))</f>
        <v/>
      </c>
      <c r="AW368" s="59" t="str">
        <f t="shared" ref="AW368:AW394" si="1954">IF(OR(AT368="",VALUE(AT368)&lt;11,AND(VALUE(AT368)&gt;15,VALUE(AT368)&lt;71),AND(VALUE(AT368)&gt;75,VALUE(AT368)&lt;91),VALUE(AT368)&gt;95),"",CONCATENATE(IF(OR(VALUE(AT368)=91,VALUE(AT368)=71,VALUE(AT368)=11),"onze",IF(OR(VALUE(AT368)=92,VALUE(AT368)=72,VALUE(AT368)=12),"douze",IF(OR(VALUE(AT368)=93,VALUE(AT368)=73,VALUE(AT368)=13),"treize",IF(OR(AT368=94,AT368=74,AT368=14),"quatorze",IF(OR(AT368=95,AT368=75,AT368=15),"quinze")))))," mille"))</f>
        <v/>
      </c>
      <c r="AX368" s="59" t="str">
        <f t="shared" ref="AX368:AX394" si="1955">IF(OR(AT368=16,AT368=76,AT368=96),"seize mille","")</f>
        <v/>
      </c>
      <c r="AY368" s="59" t="str">
        <f t="shared" ref="AY368:AY394" si="1956">IF(AND(AU368="un mille",H368&lt;10000)," mille",CONCATENATE(" ",AU368,AV368,AW368,AX368,IF(VALUE(CONCATENATE(M368,N368,O368))=0,"",IF(VALUE(O368)=0," mille","")),IF(AND(VALUE(CONCATENATE(M368,N368,O368))&gt;1,VALUE(CONCATENATE(P368,Q368,R368))=0),"s","")))</f>
        <v xml:space="preserve"> </v>
      </c>
      <c r="AZ368" s="75"/>
      <c r="BA368" s="59" t="str">
        <f t="shared" ref="BA368:BA394" si="1957">IF(OR(VALUE(P368)=0,VALUE(P368)&gt;5),"",CONCATENATE(IF(VALUE(P368)=1,"",IF(VALUE(P368)=2,"deux ",IF(VALUE(P368)=3,"trois ",IF(VALUE(P368)=4,"quatre ",IF(VALUE(P368)=5,"cinq "))))),"cent"))</f>
        <v/>
      </c>
      <c r="BB368" s="59" t="str">
        <f t="shared" ref="BB368:BB394" si="1958">IF(OR(P368="",VALUE(P368)&lt;6),"",CONCATENATE(IF(VALUE(P368)=6,"six ",IF(VALUE(P368)=7,"sept ",IF(VALUE(P368)=8,"huit ",IF(VALUE(P368)=9,"neuf ")))),"cent"))</f>
        <v/>
      </c>
      <c r="BC368" s="59" t="str">
        <f t="shared" ref="BC368:BC394" si="1959">CONCATENATE(" ",BA368,BB368)</f>
        <v xml:space="preserve"> </v>
      </c>
      <c r="BD368" s="75"/>
      <c r="BE368" s="59" t="str">
        <f t="shared" ref="BE368:BE394" si="1960">IF(OR(Q368="",VALUE(Q368)=0,VALUE(Q368)&gt;5,AND(VALUE(BI368)&gt;10,VALUE(BI368)&lt;17)),"",IF(OR(VALUE(BI368)=10,AND(VALUE(BI368)&gt;16,VALUE(BI368)&lt;20)),"dix",IF(VALUE(Q368)=2,"vingt",IF(VALUE(Q368)=3,"trente",IF(VALUE(Q368)=4,"quarante",IF(VALUE(Q368)=5,"cinquante"))))))</f>
        <v/>
      </c>
      <c r="BF368" s="59" t="str">
        <f t="shared" ref="BF368:BF394" si="1961">IF(OR(Q368="",VALUE(Q368)&lt;6),"",IF(AND(VALUE(Q368)=7,OR(VALUE(R368)=0,BI368&gt;76)),"soixante dix",IF(OR(VALUE(Q368)=6,VALUE(Q368)=7),"soixante",IF(AND(VALUE(Q368)=9,OR(VALUE(R368)=0,VALUE(BI368)&gt;96)),"quatre vingt dix",IF(OR(VALUE(Q368)=8,VALUE(Q368)=9),"quatre vingt")))))</f>
        <v/>
      </c>
      <c r="BG368" s="59" t="str">
        <f t="shared" ref="BG368:BG394" si="1962">CONCATENATE(" ",BE368,BF368,IF(OR(VALUE(R368)&lt;&gt;1,VALUE(Q368)=0,VALUE(Q368)=1,VALUE(Q368)=8,VALUE(Q368)=9),""," et"))</f>
        <v xml:space="preserve"> </v>
      </c>
      <c r="BH368" s="75"/>
      <c r="BI368" s="59">
        <f t="shared" ref="BI368:BI394" si="1963">VALUE(CONCATENATE(Q368,R368))</f>
        <v>0</v>
      </c>
      <c r="BJ368" s="59" t="str">
        <f t="shared" ref="BJ368:BJ394" si="1964">IF(OR(VALUE(R368)=0,BI368="",VALUE(R368)&gt;5,AND(VALUE(BI368)&gt;5,VALUE(BI368)&lt;16),AND(VALUE(BI368)&gt;65,VALUE(BI368)&lt;76),AND(VALUE(BI368)&gt;85,VALUE(BI368)&lt;96)),"",CONCATENATE(IF(VALUE(R368)=1,"un",IF(VALUE(R368)=2,"deux",IF(VALUE(R368)=3,"trois",IF(VALUE(R368)=4,"quatre",IF(VALUE(R368)=5,"cinq")))))," euro"))</f>
        <v/>
      </c>
      <c r="BK368" s="59" t="str">
        <f t="shared" ref="BK368:BK394" si="1965">IF(OR(BI368="",VALUE(R368)&lt;6,AND(VALUE(BI368)&gt;10,VALUE(BI368)&lt;17),BI368=76,BI368=96),"",CONCATENATE(IF(VALUE(R368)=6,"six",IF(VALUE(R368)=7,"sept",IF(VALUE(R368)=8,"huit",IF(VALUE(R368)=9,"neuf",IF(VALUE(BI368)=10,"dix")))))," euro"))</f>
        <v/>
      </c>
      <c r="BL368" s="59" t="str">
        <f t="shared" ref="BL368:BL394" si="1966">IF(OR(BI368="",VALUE(BI368)&lt;11,AND(VALUE(BI368)&gt;15,VALUE(BI368)&lt;71),AND(VALUE(BI368)&gt;75,VALUE(BI368)&lt;91),VALUE(BI368)&gt;95),"",CONCATENATE(IF(OR(VALUE(BI368)=91,VALUE(BI368)=71,VALUE(BI368)=11),"onze",IF(OR(VALUE(BI368)=92,VALUE(BI368)=72,VALUE(BI368)=12),"douze",IF(OR(VALUE(BI368)=93,VALUE(BI368)=73,VALUE(BI368)=13),"treize",IF(OR(BI368=94,BI368=74,BI368=14),"quatorze",IF(OR(BI368=95,BI368=75,BI368=15),"quinze")))))," euro"))</f>
        <v/>
      </c>
      <c r="BM368" s="59" t="str">
        <f t="shared" ref="BM368:BM394" si="1967">IF(OR(BI368=16,BI368=76,BI368=96),"seize euro","")</f>
        <v/>
      </c>
      <c r="BN368" s="59" t="str">
        <f t="shared" ref="BN368:BN394" si="1968">IF(VALUE(CONCATENATE(J368,K368,L368,M368,N368,O368,P368,Q368,R368))=0,"zero euro",CONCATENATE(" ",BJ368,BK368,BL368,BM368,IF(VALUE(CONCATENATE(M368,N368,O368,P368,Q368,R368))=0," d'",""),IF(OR(VALUE(R368)=0,VALUE(CONCATENATE(P368,Q368,R368))=0)," euro",""),IF(VALUE(CONCATENATE(J368,K368,L368,M368,N368,O368,P368,Q368,R368))&gt;1,"s","")))</f>
        <v>zero euro</v>
      </c>
      <c r="BO368" s="75"/>
      <c r="BP368" s="59" t="str">
        <f t="shared" ref="BP368:BP394" si="1969">IF(VALUE(CONCATENATE(T368,U368))=0,""," virgule")</f>
        <v/>
      </c>
      <c r="BQ368" s="75"/>
      <c r="BR368" s="59" t="str">
        <f t="shared" ref="BR368:BR394" si="1970">IF(OR(T368="",VALUE(T368)=0,VALUE(T368)&gt;5,AND(VALUE(BV368)&gt;10,VALUE(BV368)&lt;17)),"",IF(OR(VALUE(BV368)=10,AND(VALUE(BV368)&gt;16,VALUE(BV368)&lt;20)),"dix",IF(VALUE(T368)=2,"vingt",IF(VALUE(T368)=3,"trente",IF(VALUE(T368)=4,"quarante",IF(VALUE(T368)=5,"cinquante"))))))</f>
        <v/>
      </c>
      <c r="BS368" s="59" t="str">
        <f t="shared" ref="BS368:BS394" si="1971">IF(OR(T368="",VALUE(T368)&lt;6),"",IF(AND(VALUE(T368)=7,OR(VALUE(U368)=0,BV368&gt;76)),"soixante dix",IF(OR(VALUE(T368)=6,VALUE(T368)=7),"soixante",IF(AND(VALUE(T368)=9,OR(VALUE(U368)=0,VALUE(BV368)&gt;96)),"quatre vingt dix",IF(OR(VALUE(T368)=8,VALUE(T368)=9),"quatre vingt")))))</f>
        <v/>
      </c>
      <c r="BT368" s="59" t="str">
        <f t="shared" ref="BT368:BT394" si="1972">CONCATENATE(" ",BR368,BS368,IF(OR(VALUE(U368)&lt;&gt;1,VALUE(T368)=0,VALUE(T368)=1,VALUE(T368)=8,VALUE(T368)=9),""," et"))</f>
        <v xml:space="preserve"> </v>
      </c>
      <c r="BU368" s="75"/>
      <c r="BV368" s="59">
        <f t="shared" ref="BV368:BV394" si="1973">VALUE(CONCATENATE(T368,U368))</f>
        <v>0</v>
      </c>
      <c r="BW368" s="59" t="str">
        <f>IF(OR(VALUE(U368)=0,BV368="",VALUE(U368)&gt;5,AND(VALUE(BV368)&gt;5,VALUE(BV368)&lt;16),AND(VALUE(BV368)&gt;65,VALUE(BV368)&lt;76),AND(VALUE(BV368)&gt;85,VALUE(BV368)&lt;96)),"",CONCATENATE(IF(VALUE(U368)=1,"un",IF(VALUE(U368)=2,"deux",IF(VALUE(U368)=3,"trois",IF(VALUE(U368)=4,"quatre",IF(VALUE(U368)=5,"cinq")))))," centime"))</f>
        <v/>
      </c>
      <c r="BX368" s="59" t="str">
        <f>IF(OR(BV368="",VALUE(U368)&lt;6,AND(VALUE(BV368)&gt;10,VALUE(BV368)&lt;17),BV368=76,BV368=96),"",CONCATENATE(IF(VALUE(U368)=6,"six",IF(VALUE(U368)=7,"sept",IF(VALUE(U368)=8,"huit",IF(VALUE(U368)=9,"neuf",IF(VALUE(BV368)=10,"dix")))))," centime"))</f>
        <v/>
      </c>
      <c r="BY368" s="59" t="str">
        <f>IF(OR(BV368="",VALUE(BV368)&lt;11,AND(VALUE(BV368)&gt;15,VALUE(BV368)&lt;71),AND(VALUE(BV368)&gt;75,VALUE(BV368)&lt;91),VALUE(BV368)&gt;95),"",CONCATENATE(IF(OR(VALUE(BV368)=91,VALUE(BV368)=71,VALUE(BV368)=11),"onze",IF(OR(VALUE(BV368)=92,VALUE(BV368)=72,VALUE(BV368)=12),"douze",IF(OR(VALUE(BV368)=93,VALUE(BV368)=73,VALUE(BV368)=13),"treize",IF(OR(BV368=94,BV368=74,BV368=14),"quatorze",IF(OR(BV368=95,BV368=75,BV368=15),"quinze")))))," centime"))</f>
        <v/>
      </c>
      <c r="BZ368" s="59" t="str">
        <f>IF(OR(BV368=16,BV368=76,BV368=96),"seize centime","")</f>
        <v/>
      </c>
      <c r="CA368" s="59" t="str">
        <f>CONCATENATE(" ",BW368,BX368,BY368,BZ368,IF(AND(VALUE(RIGHT(I368,2))&lt;&gt;0,VALUE(RIGHT(I368,1))=0),"centime",""),IF(VALUE(CONCATENATE(T368,U368))&gt;1,"s",""))</f>
        <v xml:space="preserve"> </v>
      </c>
      <c r="CB368" s="75"/>
      <c r="CC368" s="19" t="str">
        <f t="shared" ref="CC368:CC394" si="1974">CONCATENATE(Y368,AC368,AJ368,AN368,AR368,AY368,BC368,BG368,BN368,BP368,BT368,CA368)</f>
        <v xml:space="preserve">       zero euro  </v>
      </c>
      <c r="CD368" s="47" t="e">
        <f>#REF!*H368</f>
        <v>#REF!</v>
      </c>
    </row>
    <row r="369" spans="1:82" s="10" customFormat="1" ht="45" x14ac:dyDescent="0.2">
      <c r="A369" s="23" t="s">
        <v>337</v>
      </c>
      <c r="B369" s="39">
        <v>4</v>
      </c>
      <c r="C369" s="80">
        <f t="shared" ref="C369" si="1975">C368</f>
        <v>2</v>
      </c>
      <c r="D369" s="80">
        <f>$D$367</f>
        <v>1</v>
      </c>
      <c r="E369" s="49">
        <f>IF(G369="","",MAX(E$9:E368)+1)</f>
        <v>274</v>
      </c>
      <c r="F369" s="76" t="s">
        <v>426</v>
      </c>
      <c r="G369" s="48" t="s">
        <v>374</v>
      </c>
      <c r="H369" s="43">
        <v>0</v>
      </c>
      <c r="I369" s="79" t="str">
        <f>IF(H369=INT(H369),CONCATENATE(" ",H369,",00"),IF(INT(H369*10)=H369*10,CONCATENATE(" ",H369,"0"),CONCATENATE(" ",H369)))</f>
        <v xml:space="preserve"> 0,00</v>
      </c>
      <c r="J369" s="79" t="str">
        <f t="shared" si="1922"/>
        <v>0</v>
      </c>
      <c r="K369" s="79" t="str">
        <f t="shared" si="1923"/>
        <v>0</v>
      </c>
      <c r="L369" s="79" t="str">
        <f t="shared" si="1924"/>
        <v>0</v>
      </c>
      <c r="M369" s="79" t="str">
        <f t="shared" si="1925"/>
        <v>0</v>
      </c>
      <c r="N369" s="79" t="str">
        <f t="shared" si="1926"/>
        <v>0</v>
      </c>
      <c r="O369" s="79" t="str">
        <f t="shared" si="1927"/>
        <v>0</v>
      </c>
      <c r="P369" s="79" t="str">
        <f t="shared" si="1928"/>
        <v>0</v>
      </c>
      <c r="Q369" s="79" t="str">
        <f t="shared" si="1929"/>
        <v>0</v>
      </c>
      <c r="R369" s="79" t="str">
        <f t="shared" si="1930"/>
        <v>0</v>
      </c>
      <c r="S369" s="79" t="s">
        <v>12</v>
      </c>
      <c r="T369" s="79" t="str">
        <f t="shared" si="1931"/>
        <v>0</v>
      </c>
      <c r="U369" s="79" t="str">
        <f t="shared" si="1932"/>
        <v>0</v>
      </c>
      <c r="V369" s="75"/>
      <c r="W369" s="59" t="str">
        <f t="shared" si="1933"/>
        <v/>
      </c>
      <c r="X369" s="59" t="str">
        <f t="shared" si="1934"/>
        <v/>
      </c>
      <c r="Y369" s="59" t="str">
        <f t="shared" si="1935"/>
        <v/>
      </c>
      <c r="Z369" s="75"/>
      <c r="AA369" s="59" t="str">
        <f t="shared" si="1936"/>
        <v/>
      </c>
      <c r="AB369" s="59" t="str">
        <f t="shared" si="1937"/>
        <v/>
      </c>
      <c r="AC369" s="59" t="str">
        <f t="shared" si="1938"/>
        <v xml:space="preserve"> </v>
      </c>
      <c r="AD369" s="75"/>
      <c r="AE369" s="59">
        <f t="shared" si="1939"/>
        <v>0</v>
      </c>
      <c r="AF369" s="59" t="str">
        <f t="shared" si="1940"/>
        <v/>
      </c>
      <c r="AG369" s="59" t="str">
        <f t="shared" si="1941"/>
        <v/>
      </c>
      <c r="AH369" s="59" t="str">
        <f t="shared" si="1942"/>
        <v/>
      </c>
      <c r="AI369" s="59" t="str">
        <f t="shared" si="1943"/>
        <v/>
      </c>
      <c r="AJ369" s="59" t="str">
        <f t="shared" si="1944"/>
        <v xml:space="preserve"> </v>
      </c>
      <c r="AK369" s="75"/>
      <c r="AL369" s="59" t="str">
        <f t="shared" si="1945"/>
        <v/>
      </c>
      <c r="AM369" s="59" t="str">
        <f t="shared" si="1946"/>
        <v/>
      </c>
      <c r="AN369" s="59" t="str">
        <f t="shared" si="1947"/>
        <v xml:space="preserve"> </v>
      </c>
      <c r="AO369" s="75"/>
      <c r="AP369" s="59" t="str">
        <f t="shared" si="1948"/>
        <v/>
      </c>
      <c r="AQ369" s="59" t="str">
        <f t="shared" si="1949"/>
        <v/>
      </c>
      <c r="AR369" s="59" t="str">
        <f t="shared" si="1950"/>
        <v xml:space="preserve"> </v>
      </c>
      <c r="AS369" s="75"/>
      <c r="AT369" s="59">
        <f t="shared" si="1951"/>
        <v>0</v>
      </c>
      <c r="AU369" s="59" t="str">
        <f t="shared" si="1952"/>
        <v/>
      </c>
      <c r="AV369" s="59" t="str">
        <f t="shared" si="1953"/>
        <v/>
      </c>
      <c r="AW369" s="59" t="str">
        <f t="shared" si="1954"/>
        <v/>
      </c>
      <c r="AX369" s="59" t="str">
        <f t="shared" si="1955"/>
        <v/>
      </c>
      <c r="AY369" s="59" t="str">
        <f t="shared" si="1956"/>
        <v xml:space="preserve"> </v>
      </c>
      <c r="AZ369" s="75"/>
      <c r="BA369" s="59" t="str">
        <f t="shared" si="1957"/>
        <v/>
      </c>
      <c r="BB369" s="59" t="str">
        <f t="shared" si="1958"/>
        <v/>
      </c>
      <c r="BC369" s="59" t="str">
        <f t="shared" si="1959"/>
        <v xml:space="preserve"> </v>
      </c>
      <c r="BD369" s="75"/>
      <c r="BE369" s="59" t="str">
        <f t="shared" si="1960"/>
        <v/>
      </c>
      <c r="BF369" s="59" t="str">
        <f t="shared" si="1961"/>
        <v/>
      </c>
      <c r="BG369" s="59" t="str">
        <f t="shared" si="1962"/>
        <v xml:space="preserve"> </v>
      </c>
      <c r="BH369" s="75"/>
      <c r="BI369" s="59">
        <f t="shared" si="1963"/>
        <v>0</v>
      </c>
      <c r="BJ369" s="59" t="str">
        <f t="shared" si="1964"/>
        <v/>
      </c>
      <c r="BK369" s="59" t="str">
        <f t="shared" si="1965"/>
        <v/>
      </c>
      <c r="BL369" s="59" t="str">
        <f t="shared" si="1966"/>
        <v/>
      </c>
      <c r="BM369" s="59" t="str">
        <f t="shared" si="1967"/>
        <v/>
      </c>
      <c r="BN369" s="59" t="str">
        <f t="shared" si="1968"/>
        <v>zero euro</v>
      </c>
      <c r="BO369" s="75"/>
      <c r="BP369" s="59" t="str">
        <f t="shared" si="1969"/>
        <v/>
      </c>
      <c r="BQ369" s="75"/>
      <c r="BR369" s="59" t="str">
        <f t="shared" si="1970"/>
        <v/>
      </c>
      <c r="BS369" s="59" t="str">
        <f t="shared" si="1971"/>
        <v/>
      </c>
      <c r="BT369" s="59" t="str">
        <f t="shared" si="1972"/>
        <v xml:space="preserve"> </v>
      </c>
      <c r="BU369" s="75"/>
      <c r="BV369" s="59">
        <f t="shared" si="1973"/>
        <v>0</v>
      </c>
      <c r="BW369" s="59" t="str">
        <f>IF(OR(VALUE(U369)=0,BV369="",VALUE(U369)&gt;5,AND(VALUE(BV369)&gt;5,VALUE(BV369)&lt;16),AND(VALUE(BV369)&gt;65,VALUE(BV369)&lt;76),AND(VALUE(BV369)&gt;85,VALUE(BV369)&lt;96)),"",CONCATENATE(IF(VALUE(U369)=1,"un",IF(VALUE(U369)=2,"deux",IF(VALUE(U369)=3,"trois",IF(VALUE(U369)=4,"quatre",IF(VALUE(U369)=5,"cinq")))))," centime"))</f>
        <v/>
      </c>
      <c r="BX369" s="59" t="str">
        <f>IF(OR(BV369="",VALUE(U369)&lt;6,AND(VALUE(BV369)&gt;10,VALUE(BV369)&lt;17),BV369=76,BV369=96),"",CONCATENATE(IF(VALUE(U369)=6,"six",IF(VALUE(U369)=7,"sept",IF(VALUE(U369)=8,"huit",IF(VALUE(U369)=9,"neuf",IF(VALUE(BV369)=10,"dix")))))," centime"))</f>
        <v/>
      </c>
      <c r="BY369" s="59" t="str">
        <f>IF(OR(BV369="",VALUE(BV369)&lt;11,AND(VALUE(BV369)&gt;15,VALUE(BV369)&lt;71),AND(VALUE(BV369)&gt;75,VALUE(BV369)&lt;91),VALUE(BV369)&gt;95),"",CONCATENATE(IF(OR(VALUE(BV369)=91,VALUE(BV369)=71,VALUE(BV369)=11),"onze",IF(OR(VALUE(BV369)=92,VALUE(BV369)=72,VALUE(BV369)=12),"douze",IF(OR(VALUE(BV369)=93,VALUE(BV369)=73,VALUE(BV369)=13),"treize",IF(OR(BV369=94,BV369=74,BV369=14),"quatorze",IF(OR(BV369=95,BV369=75,BV369=15),"quinze")))))," centime"))</f>
        <v/>
      </c>
      <c r="BZ369" s="59" t="str">
        <f>IF(OR(BV369=16,BV369=76,BV369=96),"seize centime","")</f>
        <v/>
      </c>
      <c r="CA369" s="59" t="str">
        <f>CONCATENATE(" ",BW369,BX369,BY369,BZ369,IF(AND(VALUE(RIGHT(I369,2))&lt;&gt;0,VALUE(RIGHT(I369,1))=0),"centime",""),IF(VALUE(CONCATENATE(T369,U369))&gt;1,"s",""))</f>
        <v xml:space="preserve"> </v>
      </c>
      <c r="CB369" s="75"/>
      <c r="CC369" s="19" t="str">
        <f t="shared" si="1974"/>
        <v xml:space="preserve">       zero euro  </v>
      </c>
      <c r="CD369" s="47" t="e">
        <f>#REF!*H369</f>
        <v>#REF!</v>
      </c>
    </row>
    <row r="370" spans="1:82" s="10" customFormat="1" ht="45" x14ac:dyDescent="0.2">
      <c r="A370" s="23" t="s">
        <v>337</v>
      </c>
      <c r="B370" s="39">
        <v>4</v>
      </c>
      <c r="C370" s="80" t="e">
        <f>#REF!</f>
        <v>#REF!</v>
      </c>
      <c r="D370" s="80">
        <f>$D$367</f>
        <v>1</v>
      </c>
      <c r="E370" s="49">
        <f>IF(G370="","",MAX(E$9:E369)+1)</f>
        <v>275</v>
      </c>
      <c r="F370" s="76" t="s">
        <v>276</v>
      </c>
      <c r="G370" s="48" t="s">
        <v>374</v>
      </c>
      <c r="H370" s="43">
        <v>0</v>
      </c>
      <c r="I370" s="79" t="str">
        <f>IF(H370=INT(H370),CONCATENATE(" ",H370,",00"),IF(INT(H370*10)=H370*10,CONCATENATE(" ",H370,"0"),CONCATENATE(" ",H370)))</f>
        <v xml:space="preserve"> 0,00</v>
      </c>
      <c r="J370" s="79" t="str">
        <f t="shared" si="1922"/>
        <v>0</v>
      </c>
      <c r="K370" s="79" t="str">
        <f t="shared" si="1923"/>
        <v>0</v>
      </c>
      <c r="L370" s="79" t="str">
        <f t="shared" si="1924"/>
        <v>0</v>
      </c>
      <c r="M370" s="79" t="str">
        <f t="shared" si="1925"/>
        <v>0</v>
      </c>
      <c r="N370" s="79" t="str">
        <f t="shared" si="1926"/>
        <v>0</v>
      </c>
      <c r="O370" s="79" t="str">
        <f t="shared" si="1927"/>
        <v>0</v>
      </c>
      <c r="P370" s="79" t="str">
        <f t="shared" si="1928"/>
        <v>0</v>
      </c>
      <c r="Q370" s="79" t="str">
        <f t="shared" si="1929"/>
        <v>0</v>
      </c>
      <c r="R370" s="79" t="str">
        <f t="shared" si="1930"/>
        <v>0</v>
      </c>
      <c r="S370" s="79" t="s">
        <v>12</v>
      </c>
      <c r="T370" s="79" t="str">
        <f t="shared" si="1931"/>
        <v>0</v>
      </c>
      <c r="U370" s="79" t="str">
        <f t="shared" si="1932"/>
        <v>0</v>
      </c>
      <c r="V370" s="75"/>
      <c r="W370" s="59" t="str">
        <f t="shared" si="1933"/>
        <v/>
      </c>
      <c r="X370" s="59" t="str">
        <f t="shared" si="1934"/>
        <v/>
      </c>
      <c r="Y370" s="59" t="str">
        <f t="shared" si="1935"/>
        <v/>
      </c>
      <c r="Z370" s="75"/>
      <c r="AA370" s="59" t="str">
        <f t="shared" si="1936"/>
        <v/>
      </c>
      <c r="AB370" s="59" t="str">
        <f t="shared" si="1937"/>
        <v/>
      </c>
      <c r="AC370" s="59" t="str">
        <f t="shared" si="1938"/>
        <v xml:space="preserve"> </v>
      </c>
      <c r="AD370" s="75"/>
      <c r="AE370" s="59">
        <f t="shared" si="1939"/>
        <v>0</v>
      </c>
      <c r="AF370" s="59" t="str">
        <f t="shared" si="1940"/>
        <v/>
      </c>
      <c r="AG370" s="59" t="str">
        <f t="shared" si="1941"/>
        <v/>
      </c>
      <c r="AH370" s="59" t="str">
        <f t="shared" si="1942"/>
        <v/>
      </c>
      <c r="AI370" s="59" t="str">
        <f t="shared" si="1943"/>
        <v/>
      </c>
      <c r="AJ370" s="59" t="str">
        <f t="shared" si="1944"/>
        <v xml:space="preserve"> </v>
      </c>
      <c r="AK370" s="75"/>
      <c r="AL370" s="59" t="str">
        <f t="shared" si="1945"/>
        <v/>
      </c>
      <c r="AM370" s="59" t="str">
        <f t="shared" si="1946"/>
        <v/>
      </c>
      <c r="AN370" s="59" t="str">
        <f t="shared" si="1947"/>
        <v xml:space="preserve"> </v>
      </c>
      <c r="AO370" s="75"/>
      <c r="AP370" s="59" t="str">
        <f t="shared" si="1948"/>
        <v/>
      </c>
      <c r="AQ370" s="59" t="str">
        <f t="shared" si="1949"/>
        <v/>
      </c>
      <c r="AR370" s="59" t="str">
        <f t="shared" si="1950"/>
        <v xml:space="preserve"> </v>
      </c>
      <c r="AS370" s="75"/>
      <c r="AT370" s="59">
        <f t="shared" si="1951"/>
        <v>0</v>
      </c>
      <c r="AU370" s="59" t="str">
        <f t="shared" si="1952"/>
        <v/>
      </c>
      <c r="AV370" s="59" t="str">
        <f t="shared" si="1953"/>
        <v/>
      </c>
      <c r="AW370" s="59" t="str">
        <f t="shared" si="1954"/>
        <v/>
      </c>
      <c r="AX370" s="59" t="str">
        <f t="shared" si="1955"/>
        <v/>
      </c>
      <c r="AY370" s="59" t="str">
        <f t="shared" si="1956"/>
        <v xml:space="preserve"> </v>
      </c>
      <c r="AZ370" s="75"/>
      <c r="BA370" s="59" t="str">
        <f t="shared" si="1957"/>
        <v/>
      </c>
      <c r="BB370" s="59" t="str">
        <f t="shared" si="1958"/>
        <v/>
      </c>
      <c r="BC370" s="59" t="str">
        <f t="shared" si="1959"/>
        <v xml:space="preserve"> </v>
      </c>
      <c r="BD370" s="75"/>
      <c r="BE370" s="59" t="str">
        <f t="shared" si="1960"/>
        <v/>
      </c>
      <c r="BF370" s="59" t="str">
        <f t="shared" si="1961"/>
        <v/>
      </c>
      <c r="BG370" s="59" t="str">
        <f t="shared" si="1962"/>
        <v xml:space="preserve"> </v>
      </c>
      <c r="BH370" s="75"/>
      <c r="BI370" s="59">
        <f t="shared" si="1963"/>
        <v>0</v>
      </c>
      <c r="BJ370" s="59" t="str">
        <f t="shared" si="1964"/>
        <v/>
      </c>
      <c r="BK370" s="59" t="str">
        <f t="shared" si="1965"/>
        <v/>
      </c>
      <c r="BL370" s="59" t="str">
        <f t="shared" si="1966"/>
        <v/>
      </c>
      <c r="BM370" s="59" t="str">
        <f t="shared" si="1967"/>
        <v/>
      </c>
      <c r="BN370" s="59" t="str">
        <f t="shared" si="1968"/>
        <v>zero euro</v>
      </c>
      <c r="BO370" s="75"/>
      <c r="BP370" s="59" t="str">
        <f t="shared" si="1969"/>
        <v/>
      </c>
      <c r="BQ370" s="75"/>
      <c r="BR370" s="59" t="str">
        <f t="shared" si="1970"/>
        <v/>
      </c>
      <c r="BS370" s="59" t="str">
        <f t="shared" si="1971"/>
        <v/>
      </c>
      <c r="BT370" s="59" t="str">
        <f t="shared" si="1972"/>
        <v xml:space="preserve"> </v>
      </c>
      <c r="BU370" s="75"/>
      <c r="BV370" s="59">
        <f t="shared" si="1973"/>
        <v>0</v>
      </c>
      <c r="BW370" s="59" t="str">
        <f>IF(OR(VALUE(U370)=0,BV370="",VALUE(U370)&gt;5,AND(VALUE(BV370)&gt;5,VALUE(BV370)&lt;16),AND(VALUE(BV370)&gt;65,VALUE(BV370)&lt;76),AND(VALUE(BV370)&gt;85,VALUE(BV370)&lt;96)),"",CONCATENATE(IF(VALUE(U370)=1,"un",IF(VALUE(U370)=2,"deux",IF(VALUE(U370)=3,"trois",IF(VALUE(U370)=4,"quatre",IF(VALUE(U370)=5,"cinq")))))," centime"))</f>
        <v/>
      </c>
      <c r="BX370" s="59" t="str">
        <f>IF(OR(BV370="",VALUE(U370)&lt;6,AND(VALUE(BV370)&gt;10,VALUE(BV370)&lt;17),BV370=76,BV370=96),"",CONCATENATE(IF(VALUE(U370)=6,"six",IF(VALUE(U370)=7,"sept",IF(VALUE(U370)=8,"huit",IF(VALUE(U370)=9,"neuf",IF(VALUE(BV370)=10,"dix")))))," centime"))</f>
        <v/>
      </c>
      <c r="BY370" s="59" t="str">
        <f>IF(OR(BV370="",VALUE(BV370)&lt;11,AND(VALUE(BV370)&gt;15,VALUE(BV370)&lt;71),AND(VALUE(BV370)&gt;75,VALUE(BV370)&lt;91),VALUE(BV370)&gt;95),"",CONCATENATE(IF(OR(VALUE(BV370)=91,VALUE(BV370)=71,VALUE(BV370)=11),"onze",IF(OR(VALUE(BV370)=92,VALUE(BV370)=72,VALUE(BV370)=12),"douze",IF(OR(VALUE(BV370)=93,VALUE(BV370)=73,VALUE(BV370)=13),"treize",IF(OR(BV370=94,BV370=74,BV370=14),"quatorze",IF(OR(BV370=95,BV370=75,BV370=15),"quinze")))))," centime"))</f>
        <v/>
      </c>
      <c r="BZ370" s="59" t="str">
        <f>IF(OR(BV370=16,BV370=76,BV370=96),"seize centime","")</f>
        <v/>
      </c>
      <c r="CA370" s="59" t="str">
        <f>CONCATENATE(" ",BW370,BX370,BY370,BZ370,IF(AND(VALUE(RIGHT(I370,2))&lt;&gt;0,VALUE(RIGHT(I370,1))=0),"centime",""),IF(VALUE(CONCATENATE(T370,U370))&gt;1,"s",""))</f>
        <v xml:space="preserve"> </v>
      </c>
      <c r="CB370" s="75"/>
      <c r="CC370" s="19" t="str">
        <f t="shared" si="1974"/>
        <v xml:space="preserve">       zero euro  </v>
      </c>
      <c r="CD370" s="47" t="e">
        <f>#REF!*H370</f>
        <v>#REF!</v>
      </c>
    </row>
    <row r="371" spans="1:82" s="10" customFormat="1" ht="15" customHeight="1" x14ac:dyDescent="0.2">
      <c r="A371" s="23" t="s">
        <v>337</v>
      </c>
      <c r="B371" s="34">
        <v>4</v>
      </c>
      <c r="C371" s="56">
        <f>$C$366</f>
        <v>2</v>
      </c>
      <c r="D371" s="56">
        <f>$D$367+1</f>
        <v>2</v>
      </c>
      <c r="E371" s="57" t="str">
        <f>IF(G371="","",MAX(E$9:E370)+1)</f>
        <v/>
      </c>
      <c r="F371" s="78" t="s">
        <v>277</v>
      </c>
      <c r="G371" s="59"/>
      <c r="H371" s="38"/>
      <c r="I371" s="79"/>
      <c r="J371" s="79"/>
      <c r="K371" s="79"/>
      <c r="L371" s="79"/>
      <c r="M371" s="79"/>
      <c r="N371" s="79"/>
      <c r="O371" s="79"/>
      <c r="P371" s="79"/>
      <c r="Q371" s="79"/>
      <c r="R371" s="79"/>
      <c r="S371" s="79"/>
      <c r="T371" s="79"/>
      <c r="U371" s="79"/>
      <c r="V371" s="59"/>
      <c r="W371" s="59"/>
      <c r="X371" s="59"/>
      <c r="Y371" s="59"/>
      <c r="Z371" s="59"/>
      <c r="AA371" s="59"/>
      <c r="AB371" s="59"/>
      <c r="AC371" s="59"/>
      <c r="AD371" s="59"/>
      <c r="AE371" s="59"/>
      <c r="AF371" s="59"/>
      <c r="AG371" s="59"/>
      <c r="AH371" s="59"/>
      <c r="AI371" s="59"/>
      <c r="AJ371" s="59"/>
      <c r="AK371" s="59"/>
      <c r="AL371" s="59"/>
      <c r="AM371" s="59"/>
      <c r="AN371" s="59"/>
      <c r="AO371" s="59"/>
      <c r="AP371" s="59"/>
      <c r="AQ371" s="59"/>
      <c r="AR371" s="59"/>
      <c r="AS371" s="59"/>
      <c r="AT371" s="59"/>
      <c r="AU371" s="59"/>
      <c r="AV371" s="59"/>
      <c r="AW371" s="59"/>
      <c r="AX371" s="59"/>
      <c r="AY371" s="59"/>
      <c r="AZ371" s="59"/>
      <c r="BA371" s="59"/>
      <c r="BB371" s="59"/>
      <c r="BC371" s="59"/>
      <c r="BD371" s="59"/>
      <c r="BE371" s="59"/>
      <c r="BF371" s="59"/>
      <c r="BG371" s="59"/>
      <c r="BH371" s="59"/>
      <c r="BI371" s="59"/>
      <c r="BJ371" s="59"/>
      <c r="BK371" s="59"/>
      <c r="BL371" s="59"/>
      <c r="BM371" s="59"/>
      <c r="BN371" s="59"/>
      <c r="BO371" s="59"/>
      <c r="BP371" s="59"/>
      <c r="BQ371" s="59"/>
      <c r="BR371" s="59"/>
      <c r="BS371" s="59"/>
      <c r="BT371" s="59"/>
      <c r="BU371" s="59"/>
      <c r="BV371" s="59"/>
      <c r="BW371" s="59"/>
      <c r="BX371" s="59"/>
      <c r="BY371" s="59"/>
      <c r="BZ371" s="59"/>
      <c r="CA371" s="59"/>
      <c r="CB371" s="59"/>
      <c r="CC371" s="59"/>
      <c r="CD371" s="59"/>
    </row>
    <row r="372" spans="1:82" s="10" customFormat="1" ht="45" x14ac:dyDescent="0.2">
      <c r="A372" s="23" t="s">
        <v>337</v>
      </c>
      <c r="B372" s="39">
        <v>4</v>
      </c>
      <c r="C372" s="80">
        <f t="shared" ref="C372:D373" si="1976">C371</f>
        <v>2</v>
      </c>
      <c r="D372" s="80">
        <f t="shared" si="1976"/>
        <v>2</v>
      </c>
      <c r="E372" s="49">
        <f>IF(G372="","",MAX(E$9:E371)+1)</f>
        <v>276</v>
      </c>
      <c r="F372" s="76" t="s">
        <v>290</v>
      </c>
      <c r="G372" s="48" t="s">
        <v>374</v>
      </c>
      <c r="H372" s="43">
        <v>0</v>
      </c>
      <c r="I372" s="79" t="str">
        <f t="shared" ref="I372:I394" si="1977">IF(H372=INT(H372),CONCATENATE(" ",H372,",00"),IF(INT(H372*10)=H372*10,CONCATENATE(" ",H372,"0"),CONCATENATE(" ",H372)))</f>
        <v xml:space="preserve"> 0,00</v>
      </c>
      <c r="J372" s="79" t="str">
        <f t="shared" si="1922"/>
        <v>0</v>
      </c>
      <c r="K372" s="79" t="str">
        <f t="shared" si="1923"/>
        <v>0</v>
      </c>
      <c r="L372" s="79" t="str">
        <f t="shared" si="1924"/>
        <v>0</v>
      </c>
      <c r="M372" s="79" t="str">
        <f t="shared" si="1925"/>
        <v>0</v>
      </c>
      <c r="N372" s="79" t="str">
        <f t="shared" si="1926"/>
        <v>0</v>
      </c>
      <c r="O372" s="79" t="str">
        <f t="shared" si="1927"/>
        <v>0</v>
      </c>
      <c r="P372" s="79" t="str">
        <f t="shared" si="1928"/>
        <v>0</v>
      </c>
      <c r="Q372" s="79" t="str">
        <f t="shared" si="1929"/>
        <v>0</v>
      </c>
      <c r="R372" s="79" t="str">
        <f t="shared" si="1930"/>
        <v>0</v>
      </c>
      <c r="S372" s="79" t="s">
        <v>12</v>
      </c>
      <c r="T372" s="79" t="str">
        <f t="shared" si="1931"/>
        <v>0</v>
      </c>
      <c r="U372" s="79" t="str">
        <f t="shared" si="1932"/>
        <v>0</v>
      </c>
      <c r="V372" s="75"/>
      <c r="W372" s="59" t="str">
        <f t="shared" si="1933"/>
        <v/>
      </c>
      <c r="X372" s="59" t="str">
        <f t="shared" si="1934"/>
        <v/>
      </c>
      <c r="Y372" s="59" t="str">
        <f t="shared" si="1935"/>
        <v/>
      </c>
      <c r="Z372" s="75"/>
      <c r="AA372" s="59" t="str">
        <f t="shared" si="1936"/>
        <v/>
      </c>
      <c r="AB372" s="59" t="str">
        <f t="shared" si="1937"/>
        <v/>
      </c>
      <c r="AC372" s="59" t="str">
        <f t="shared" si="1938"/>
        <v xml:space="preserve"> </v>
      </c>
      <c r="AD372" s="75"/>
      <c r="AE372" s="59">
        <f t="shared" si="1939"/>
        <v>0</v>
      </c>
      <c r="AF372" s="59" t="str">
        <f t="shared" si="1940"/>
        <v/>
      </c>
      <c r="AG372" s="59" t="str">
        <f t="shared" si="1941"/>
        <v/>
      </c>
      <c r="AH372" s="59" t="str">
        <f t="shared" si="1942"/>
        <v/>
      </c>
      <c r="AI372" s="59" t="str">
        <f t="shared" si="1943"/>
        <v/>
      </c>
      <c r="AJ372" s="59" t="str">
        <f t="shared" si="1944"/>
        <v xml:space="preserve"> </v>
      </c>
      <c r="AK372" s="75"/>
      <c r="AL372" s="59" t="str">
        <f t="shared" si="1945"/>
        <v/>
      </c>
      <c r="AM372" s="59" t="str">
        <f t="shared" si="1946"/>
        <v/>
      </c>
      <c r="AN372" s="59" t="str">
        <f t="shared" si="1947"/>
        <v xml:space="preserve"> </v>
      </c>
      <c r="AO372" s="75"/>
      <c r="AP372" s="59" t="str">
        <f t="shared" si="1948"/>
        <v/>
      </c>
      <c r="AQ372" s="59" t="str">
        <f t="shared" si="1949"/>
        <v/>
      </c>
      <c r="AR372" s="59" t="str">
        <f t="shared" si="1950"/>
        <v xml:space="preserve"> </v>
      </c>
      <c r="AS372" s="75"/>
      <c r="AT372" s="59">
        <f t="shared" si="1951"/>
        <v>0</v>
      </c>
      <c r="AU372" s="59" t="str">
        <f t="shared" si="1952"/>
        <v/>
      </c>
      <c r="AV372" s="59" t="str">
        <f t="shared" si="1953"/>
        <v/>
      </c>
      <c r="AW372" s="59" t="str">
        <f t="shared" si="1954"/>
        <v/>
      </c>
      <c r="AX372" s="59" t="str">
        <f t="shared" si="1955"/>
        <v/>
      </c>
      <c r="AY372" s="59" t="str">
        <f t="shared" si="1956"/>
        <v xml:space="preserve"> </v>
      </c>
      <c r="AZ372" s="75"/>
      <c r="BA372" s="59" t="str">
        <f t="shared" si="1957"/>
        <v/>
      </c>
      <c r="BB372" s="59" t="str">
        <f t="shared" si="1958"/>
        <v/>
      </c>
      <c r="BC372" s="59" t="str">
        <f t="shared" si="1959"/>
        <v xml:space="preserve"> </v>
      </c>
      <c r="BD372" s="75"/>
      <c r="BE372" s="59" t="str">
        <f t="shared" si="1960"/>
        <v/>
      </c>
      <c r="BF372" s="59" t="str">
        <f t="shared" si="1961"/>
        <v/>
      </c>
      <c r="BG372" s="59" t="str">
        <f t="shared" si="1962"/>
        <v xml:space="preserve"> </v>
      </c>
      <c r="BH372" s="75"/>
      <c r="BI372" s="59">
        <f t="shared" si="1963"/>
        <v>0</v>
      </c>
      <c r="BJ372" s="59" t="str">
        <f t="shared" si="1964"/>
        <v/>
      </c>
      <c r="BK372" s="59" t="str">
        <f t="shared" si="1965"/>
        <v/>
      </c>
      <c r="BL372" s="59" t="str">
        <f t="shared" si="1966"/>
        <v/>
      </c>
      <c r="BM372" s="59" t="str">
        <f t="shared" si="1967"/>
        <v/>
      </c>
      <c r="BN372" s="59" t="str">
        <f t="shared" si="1968"/>
        <v>zero euro</v>
      </c>
      <c r="BO372" s="75"/>
      <c r="BP372" s="59" t="str">
        <f t="shared" si="1969"/>
        <v/>
      </c>
      <c r="BQ372" s="75"/>
      <c r="BR372" s="59" t="str">
        <f t="shared" si="1970"/>
        <v/>
      </c>
      <c r="BS372" s="59" t="str">
        <f t="shared" si="1971"/>
        <v/>
      </c>
      <c r="BT372" s="59" t="str">
        <f t="shared" si="1972"/>
        <v xml:space="preserve"> </v>
      </c>
      <c r="BU372" s="75"/>
      <c r="BV372" s="59">
        <f t="shared" si="1973"/>
        <v>0</v>
      </c>
      <c r="BW372" s="59" t="str">
        <f>IF(OR(VALUE(U372)=0,BV372="",VALUE(U372)&gt;5,AND(VALUE(BV372)&gt;5,VALUE(BV372)&lt;16),AND(VALUE(BV372)&gt;65,VALUE(BV372)&lt;76),AND(VALUE(BV372)&gt;85,VALUE(BV372)&lt;96)),"",CONCATENATE(IF(VALUE(U372)=1,"un",IF(VALUE(U372)=2,"deux",IF(VALUE(U372)=3,"trois",IF(VALUE(U372)=4,"quatre",IF(VALUE(U372)=5,"cinq")))))," centime"))</f>
        <v/>
      </c>
      <c r="BX372" s="59" t="str">
        <f>IF(OR(BV372="",VALUE(U372)&lt;6,AND(VALUE(BV372)&gt;10,VALUE(BV372)&lt;17),BV372=76,BV372=96),"",CONCATENATE(IF(VALUE(U372)=6,"six",IF(VALUE(U372)=7,"sept",IF(VALUE(U372)=8,"huit",IF(VALUE(U372)=9,"neuf",IF(VALUE(BV372)=10,"dix")))))," centime"))</f>
        <v/>
      </c>
      <c r="BY372" s="59" t="str">
        <f>IF(OR(BV372="",VALUE(BV372)&lt;11,AND(VALUE(BV372)&gt;15,VALUE(BV372)&lt;71),AND(VALUE(BV372)&gt;75,VALUE(BV372)&lt;91),VALUE(BV372)&gt;95),"",CONCATENATE(IF(OR(VALUE(BV372)=91,VALUE(BV372)=71,VALUE(BV372)=11),"onze",IF(OR(VALUE(BV372)=92,VALUE(BV372)=72,VALUE(BV372)=12),"douze",IF(OR(VALUE(BV372)=93,VALUE(BV372)=73,VALUE(BV372)=13),"treize",IF(OR(BV372=94,BV372=74,BV372=14),"quatorze",IF(OR(BV372=95,BV372=75,BV372=15),"quinze")))))," centime"))</f>
        <v/>
      </c>
      <c r="BZ372" s="59" t="str">
        <f>IF(OR(BV372=16,BV372=76,BV372=96),"seize centime","")</f>
        <v/>
      </c>
      <c r="CA372" s="59" t="str">
        <f>CONCATENATE(" ",BW372,BX372,BY372,BZ372,IF(AND(VALUE(RIGHT(I372,2))&lt;&gt;0,VALUE(RIGHT(I372,1))=0),"centime",""),IF(VALUE(CONCATENATE(T372,U372))&gt;1,"s",""))</f>
        <v xml:space="preserve"> </v>
      </c>
      <c r="CB372" s="75"/>
      <c r="CC372" s="19" t="str">
        <f t="shared" si="1974"/>
        <v xml:space="preserve">       zero euro  </v>
      </c>
      <c r="CD372" s="47" t="e">
        <f>#REF!*H372</f>
        <v>#REF!</v>
      </c>
    </row>
    <row r="373" spans="1:82" s="10" customFormat="1" ht="45" x14ac:dyDescent="0.2">
      <c r="A373" s="23" t="s">
        <v>337</v>
      </c>
      <c r="B373" s="39">
        <v>4</v>
      </c>
      <c r="C373" s="80">
        <f t="shared" si="1976"/>
        <v>2</v>
      </c>
      <c r="D373" s="80">
        <f t="shared" si="1976"/>
        <v>2</v>
      </c>
      <c r="E373" s="49">
        <f>IF(G373="","",MAX(E$9:E372)+1)</f>
        <v>277</v>
      </c>
      <c r="F373" s="76" t="s">
        <v>291</v>
      </c>
      <c r="G373" s="48" t="s">
        <v>374</v>
      </c>
      <c r="H373" s="43">
        <v>0</v>
      </c>
      <c r="I373" s="79" t="str">
        <f t="shared" si="1977"/>
        <v xml:space="preserve"> 0,00</v>
      </c>
      <c r="J373" s="79" t="str">
        <f t="shared" si="1922"/>
        <v>0</v>
      </c>
      <c r="K373" s="79" t="str">
        <f t="shared" si="1923"/>
        <v>0</v>
      </c>
      <c r="L373" s="79" t="str">
        <f t="shared" si="1924"/>
        <v>0</v>
      </c>
      <c r="M373" s="79" t="str">
        <f t="shared" si="1925"/>
        <v>0</v>
      </c>
      <c r="N373" s="79" t="str">
        <f t="shared" si="1926"/>
        <v>0</v>
      </c>
      <c r="O373" s="79" t="str">
        <f t="shared" si="1927"/>
        <v>0</v>
      </c>
      <c r="P373" s="79" t="str">
        <f t="shared" si="1928"/>
        <v>0</v>
      </c>
      <c r="Q373" s="79" t="str">
        <f t="shared" si="1929"/>
        <v>0</v>
      </c>
      <c r="R373" s="79" t="str">
        <f t="shared" si="1930"/>
        <v>0</v>
      </c>
      <c r="S373" s="79" t="s">
        <v>12</v>
      </c>
      <c r="T373" s="79" t="str">
        <f t="shared" si="1931"/>
        <v>0</v>
      </c>
      <c r="U373" s="79" t="str">
        <f t="shared" si="1932"/>
        <v>0</v>
      </c>
      <c r="V373" s="75"/>
      <c r="W373" s="59" t="str">
        <f t="shared" si="1933"/>
        <v/>
      </c>
      <c r="X373" s="59" t="str">
        <f t="shared" si="1934"/>
        <v/>
      </c>
      <c r="Y373" s="59" t="str">
        <f t="shared" si="1935"/>
        <v/>
      </c>
      <c r="Z373" s="75"/>
      <c r="AA373" s="59" t="str">
        <f t="shared" si="1936"/>
        <v/>
      </c>
      <c r="AB373" s="59" t="str">
        <f t="shared" si="1937"/>
        <v/>
      </c>
      <c r="AC373" s="59" t="str">
        <f t="shared" si="1938"/>
        <v xml:space="preserve"> </v>
      </c>
      <c r="AD373" s="75"/>
      <c r="AE373" s="59">
        <f t="shared" si="1939"/>
        <v>0</v>
      </c>
      <c r="AF373" s="59" t="str">
        <f t="shared" si="1940"/>
        <v/>
      </c>
      <c r="AG373" s="59" t="str">
        <f t="shared" si="1941"/>
        <v/>
      </c>
      <c r="AH373" s="59" t="str">
        <f t="shared" si="1942"/>
        <v/>
      </c>
      <c r="AI373" s="59" t="str">
        <f t="shared" si="1943"/>
        <v/>
      </c>
      <c r="AJ373" s="59" t="str">
        <f t="shared" si="1944"/>
        <v xml:space="preserve"> </v>
      </c>
      <c r="AK373" s="75"/>
      <c r="AL373" s="59" t="str">
        <f t="shared" si="1945"/>
        <v/>
      </c>
      <c r="AM373" s="59" t="str">
        <f t="shared" si="1946"/>
        <v/>
      </c>
      <c r="AN373" s="59" t="str">
        <f t="shared" si="1947"/>
        <v xml:space="preserve"> </v>
      </c>
      <c r="AO373" s="75"/>
      <c r="AP373" s="59" t="str">
        <f t="shared" si="1948"/>
        <v/>
      </c>
      <c r="AQ373" s="59" t="str">
        <f t="shared" si="1949"/>
        <v/>
      </c>
      <c r="AR373" s="59" t="str">
        <f t="shared" si="1950"/>
        <v xml:space="preserve"> </v>
      </c>
      <c r="AS373" s="75"/>
      <c r="AT373" s="59">
        <f t="shared" si="1951"/>
        <v>0</v>
      </c>
      <c r="AU373" s="59" t="str">
        <f t="shared" si="1952"/>
        <v/>
      </c>
      <c r="AV373" s="59" t="str">
        <f t="shared" si="1953"/>
        <v/>
      </c>
      <c r="AW373" s="59" t="str">
        <f t="shared" si="1954"/>
        <v/>
      </c>
      <c r="AX373" s="59" t="str">
        <f t="shared" si="1955"/>
        <v/>
      </c>
      <c r="AY373" s="59" t="str">
        <f t="shared" si="1956"/>
        <v xml:space="preserve"> </v>
      </c>
      <c r="AZ373" s="75"/>
      <c r="BA373" s="59" t="str">
        <f t="shared" si="1957"/>
        <v/>
      </c>
      <c r="BB373" s="59" t="str">
        <f t="shared" si="1958"/>
        <v/>
      </c>
      <c r="BC373" s="59" t="str">
        <f t="shared" si="1959"/>
        <v xml:space="preserve"> </v>
      </c>
      <c r="BD373" s="75"/>
      <c r="BE373" s="59" t="str">
        <f t="shared" si="1960"/>
        <v/>
      </c>
      <c r="BF373" s="59" t="str">
        <f t="shared" si="1961"/>
        <v/>
      </c>
      <c r="BG373" s="59" t="str">
        <f t="shared" si="1962"/>
        <v xml:space="preserve"> </v>
      </c>
      <c r="BH373" s="75"/>
      <c r="BI373" s="59">
        <f t="shared" si="1963"/>
        <v>0</v>
      </c>
      <c r="BJ373" s="59" t="str">
        <f t="shared" si="1964"/>
        <v/>
      </c>
      <c r="BK373" s="59" t="str">
        <f t="shared" si="1965"/>
        <v/>
      </c>
      <c r="BL373" s="59" t="str">
        <f t="shared" si="1966"/>
        <v/>
      </c>
      <c r="BM373" s="59" t="str">
        <f t="shared" si="1967"/>
        <v/>
      </c>
      <c r="BN373" s="59" t="str">
        <f t="shared" si="1968"/>
        <v>zero euro</v>
      </c>
      <c r="BO373" s="75"/>
      <c r="BP373" s="59" t="str">
        <f t="shared" si="1969"/>
        <v/>
      </c>
      <c r="BQ373" s="75"/>
      <c r="BR373" s="59" t="str">
        <f t="shared" si="1970"/>
        <v/>
      </c>
      <c r="BS373" s="59" t="str">
        <f t="shared" si="1971"/>
        <v/>
      </c>
      <c r="BT373" s="59" t="str">
        <f t="shared" si="1972"/>
        <v xml:space="preserve"> </v>
      </c>
      <c r="BU373" s="75"/>
      <c r="BV373" s="59">
        <f t="shared" si="1973"/>
        <v>0</v>
      </c>
      <c r="BW373" s="59" t="str">
        <f>IF(OR(VALUE(U373)=0,BV373="",VALUE(U373)&gt;5,AND(VALUE(BV373)&gt;5,VALUE(BV373)&lt;16),AND(VALUE(BV373)&gt;65,VALUE(BV373)&lt;76),AND(VALUE(BV373)&gt;85,VALUE(BV373)&lt;96)),"",CONCATENATE(IF(VALUE(U373)=1,"un",IF(VALUE(U373)=2,"deux",IF(VALUE(U373)=3,"trois",IF(VALUE(U373)=4,"quatre",IF(VALUE(U373)=5,"cinq")))))," centime"))</f>
        <v/>
      </c>
      <c r="BX373" s="59" t="str">
        <f>IF(OR(BV373="",VALUE(U373)&lt;6,AND(VALUE(BV373)&gt;10,VALUE(BV373)&lt;17),BV373=76,BV373=96),"",CONCATENATE(IF(VALUE(U373)=6,"six",IF(VALUE(U373)=7,"sept",IF(VALUE(U373)=8,"huit",IF(VALUE(U373)=9,"neuf",IF(VALUE(BV373)=10,"dix")))))," centime"))</f>
        <v/>
      </c>
      <c r="BY373" s="59" t="str">
        <f>IF(OR(BV373="",VALUE(BV373)&lt;11,AND(VALUE(BV373)&gt;15,VALUE(BV373)&lt;71),AND(VALUE(BV373)&gt;75,VALUE(BV373)&lt;91),VALUE(BV373)&gt;95),"",CONCATENATE(IF(OR(VALUE(BV373)=91,VALUE(BV373)=71,VALUE(BV373)=11),"onze",IF(OR(VALUE(BV373)=92,VALUE(BV373)=72,VALUE(BV373)=12),"douze",IF(OR(VALUE(BV373)=93,VALUE(BV373)=73,VALUE(BV373)=13),"treize",IF(OR(BV373=94,BV373=74,BV373=14),"quatorze",IF(OR(BV373=95,BV373=75,BV373=15),"quinze")))))," centime"))</f>
        <v/>
      </c>
      <c r="BZ373" s="59" t="str">
        <f>IF(OR(BV373=16,BV373=76,BV373=96),"seize centime","")</f>
        <v/>
      </c>
      <c r="CA373" s="59" t="str">
        <f>CONCATENATE(" ",BW373,BX373,BY373,BZ373,IF(AND(VALUE(RIGHT(I373,2))&lt;&gt;0,VALUE(RIGHT(I373,1))=0),"centime",""),IF(VALUE(CONCATENATE(T373,U373))&gt;1,"s",""))</f>
        <v xml:space="preserve"> </v>
      </c>
      <c r="CB373" s="75"/>
      <c r="CC373" s="19" t="str">
        <f t="shared" si="1974"/>
        <v xml:space="preserve">       zero euro  </v>
      </c>
      <c r="CD373" s="47" t="e">
        <f>#REF!*H373</f>
        <v>#REF!</v>
      </c>
    </row>
    <row r="374" spans="1:82" s="10" customFormat="1" ht="15" customHeight="1" x14ac:dyDescent="0.2">
      <c r="A374" s="23" t="s">
        <v>337</v>
      </c>
      <c r="B374" s="34">
        <v>4</v>
      </c>
      <c r="C374" s="56">
        <f>$C$366</f>
        <v>2</v>
      </c>
      <c r="D374" s="56">
        <v>3</v>
      </c>
      <c r="E374" s="57" t="str">
        <f>IF(G374="","",MAX(E$9:E373)+1)</f>
        <v/>
      </c>
      <c r="F374" s="78" t="s">
        <v>292</v>
      </c>
      <c r="G374" s="59"/>
      <c r="H374" s="38"/>
      <c r="I374" s="79"/>
      <c r="J374" s="79"/>
      <c r="K374" s="79"/>
      <c r="L374" s="79"/>
      <c r="M374" s="79"/>
      <c r="N374" s="79"/>
      <c r="O374" s="79"/>
      <c r="P374" s="79"/>
      <c r="Q374" s="79"/>
      <c r="R374" s="79"/>
      <c r="S374" s="79"/>
      <c r="T374" s="79"/>
      <c r="U374" s="79"/>
      <c r="V374" s="59"/>
      <c r="W374" s="59"/>
      <c r="X374" s="59"/>
      <c r="Y374" s="59"/>
      <c r="Z374" s="59"/>
      <c r="AA374" s="59"/>
      <c r="AB374" s="59"/>
      <c r="AC374" s="59"/>
      <c r="AD374" s="59"/>
      <c r="AE374" s="59"/>
      <c r="AF374" s="59"/>
      <c r="AG374" s="59"/>
      <c r="AH374" s="59"/>
      <c r="AI374" s="59"/>
      <c r="AJ374" s="59"/>
      <c r="AK374" s="59"/>
      <c r="AL374" s="59"/>
      <c r="AM374" s="59"/>
      <c r="AN374" s="59"/>
      <c r="AO374" s="59"/>
      <c r="AP374" s="59"/>
      <c r="AQ374" s="59"/>
      <c r="AR374" s="59"/>
      <c r="AS374" s="59"/>
      <c r="AT374" s="59"/>
      <c r="AU374" s="59"/>
      <c r="AV374" s="59"/>
      <c r="AW374" s="59"/>
      <c r="AX374" s="59"/>
      <c r="AY374" s="59"/>
      <c r="AZ374" s="59"/>
      <c r="BA374" s="59"/>
      <c r="BB374" s="59"/>
      <c r="BC374" s="59"/>
      <c r="BD374" s="59"/>
      <c r="BE374" s="59"/>
      <c r="BF374" s="59"/>
      <c r="BG374" s="59"/>
      <c r="BH374" s="59"/>
      <c r="BI374" s="59"/>
      <c r="BJ374" s="59"/>
      <c r="BK374" s="59"/>
      <c r="BL374" s="59"/>
      <c r="BM374" s="59"/>
      <c r="BN374" s="59"/>
      <c r="BO374" s="59"/>
      <c r="BP374" s="59"/>
      <c r="BQ374" s="59"/>
      <c r="BR374" s="59"/>
      <c r="BS374" s="59"/>
      <c r="BT374" s="59"/>
      <c r="BU374" s="59"/>
      <c r="BV374" s="59"/>
      <c r="BW374" s="59"/>
      <c r="BX374" s="59"/>
      <c r="BY374" s="59"/>
      <c r="BZ374" s="59"/>
      <c r="CA374" s="59"/>
      <c r="CB374" s="59"/>
      <c r="CC374" s="59"/>
      <c r="CD374" s="59"/>
    </row>
    <row r="375" spans="1:82" s="10" customFormat="1" ht="11.25" x14ac:dyDescent="0.2">
      <c r="A375" s="23" t="s">
        <v>337</v>
      </c>
      <c r="B375" s="39">
        <v>4</v>
      </c>
      <c r="C375" s="80">
        <f>C374</f>
        <v>2</v>
      </c>
      <c r="D375" s="80">
        <v>3</v>
      </c>
      <c r="E375" s="49">
        <f>IF(G375="","",MAX(E$9:E374)+1)</f>
        <v>278</v>
      </c>
      <c r="F375" s="76" t="s">
        <v>293</v>
      </c>
      <c r="G375" s="48" t="s">
        <v>374</v>
      </c>
      <c r="H375" s="43">
        <v>0</v>
      </c>
      <c r="I375" s="79" t="str">
        <f t="shared" ref="I375:I386" si="1978">IF(H375=INT(H375),CONCATENATE(" ",H375,",00"),IF(INT(H375*10)=H375*10,CONCATENATE(" ",H375,"0"),CONCATENATE(" ",H375)))</f>
        <v xml:space="preserve"> 0,00</v>
      </c>
      <c r="J375" s="79" t="str">
        <f t="shared" ref="J375:J386" si="1979">IF(H375&gt;=100000000,MID(RIGHT(I375,12),1,1),"0")</f>
        <v>0</v>
      </c>
      <c r="K375" s="79" t="str">
        <f t="shared" ref="K375:K386" si="1980">IF(H375&gt;=10000000,MID(RIGHT(I375,11),1,1),"0")</f>
        <v>0</v>
      </c>
      <c r="L375" s="79" t="str">
        <f t="shared" ref="L375:L386" si="1981">IF(H375&gt;=1000000,MID(RIGHT(I375,10),1,1),"0")</f>
        <v>0</v>
      </c>
      <c r="M375" s="79" t="str">
        <f t="shared" ref="M375:M386" si="1982">IF(H375&gt;=100000,MID(RIGHT(I375,9),1,1),"0")</f>
        <v>0</v>
      </c>
      <c r="N375" s="79" t="str">
        <f t="shared" ref="N375:N386" si="1983">IF(H375&gt;=10000,MID(RIGHT(I375,8),1,1),"0")</f>
        <v>0</v>
      </c>
      <c r="O375" s="79" t="str">
        <f t="shared" ref="O375:O386" si="1984">IF(H375&gt;=1000,MID(RIGHT(I375,7),1,1),"0")</f>
        <v>0</v>
      </c>
      <c r="P375" s="79" t="str">
        <f t="shared" ref="P375:P386" si="1985">IF(H375&gt;=100,MID(RIGHT(I375,6),1,1),"0")</f>
        <v>0</v>
      </c>
      <c r="Q375" s="79" t="str">
        <f t="shared" ref="Q375:Q386" si="1986">IF(H375&gt;=10,MID(RIGHT(I375,5),1,1),"0")</f>
        <v>0</v>
      </c>
      <c r="R375" s="79" t="str">
        <f t="shared" ref="R375:R386" si="1987">IF(H375&gt;=0,MID(RIGHT(I375,4),1,1),"0")</f>
        <v>0</v>
      </c>
      <c r="S375" s="79" t="s">
        <v>12</v>
      </c>
      <c r="T375" s="79" t="str">
        <f t="shared" ref="T375:T386" si="1988">IF(INT(H375)&lt;&gt;H375,MID(RIGHT(I375,2),1,1),"0")</f>
        <v>0</v>
      </c>
      <c r="U375" s="79" t="str">
        <f t="shared" ref="U375:U386" si="1989">IF(INT(H375*10)&lt;&gt;H375*10,RIGHT(I375,1),"0")</f>
        <v>0</v>
      </c>
      <c r="V375" s="75"/>
      <c r="W375" s="59" t="str">
        <f t="shared" ref="W375:W386" si="1990">IF(OR(VALUE(J375)=0,VALUE(J375)&gt;5),"",CONCATENATE(IF(VALUE(J375)=1,"",IF(VALUE(J375)=2,"deux ",IF(VALUE(J375)=3,"trois ",IF(VALUE(J375)=4,"quatre ",IF(VALUE(J375)=5,"cinq "))))),"cent"))</f>
        <v/>
      </c>
      <c r="X375" s="59" t="str">
        <f t="shared" ref="X375:X386" si="1991">IF(OR(J375="",VALUE(J375)&lt;6),"",CONCATENATE(IF(VALUE(J375)=6,"six ",IF(VALUE(J375)=7,"sept ",IF(VALUE(J375)=8,"huit ",IF(VALUE(J375)=9,"neuf ")))),"cent"))</f>
        <v/>
      </c>
      <c r="Y375" s="59" t="str">
        <f t="shared" ref="Y375:Y386" si="1992">CONCATENATE(W375,X375)</f>
        <v/>
      </c>
      <c r="Z375" s="75"/>
      <c r="AA375" s="59" t="str">
        <f t="shared" ref="AA375:AA386" si="1993">IF(OR(K375="",VALUE(K375)=0,VALUE(K375)&gt;5,AND(VALUE(AE375)&gt;10,VALUE(AE375)&lt;17)),"",IF(OR(VALUE(AE375)=10,AND(VALUE(AE375)&gt;16,VALUE(AE375)&lt;20)),"dix",IF(VALUE(K375)=2,"vingt",IF(VALUE(K375)=3,"trente",IF(VALUE(K375)=4,"quarante",IF(VALUE(K375)=5,"cinquante"))))))</f>
        <v/>
      </c>
      <c r="AB375" s="59" t="str">
        <f t="shared" ref="AB375:AB386" si="1994">IF(OR(K375="",VALUE(K375)&lt;6),"",IF(AND(VALUE(K375)=7,OR(VALUE(L375)=0,AE375&gt;76)),"soixante dix",IF(OR(VALUE(K375)=6,VALUE(K375)=7),"soixante",IF(AND(VALUE(K375)=9,OR(VALUE(L375)=0,VALUE(AE375)&gt;96)),"quatre vingt dix",IF(OR(VALUE(K375)=8,VALUE(K375)=9),"quatre vingt")))))</f>
        <v/>
      </c>
      <c r="AC375" s="59" t="str">
        <f t="shared" ref="AC375:AC386" si="1995">CONCATENATE(" ",AA375,AB375,IF(OR(VALUE(L375)&lt;&gt;1,VALUE(K375)=0,VALUE(K375)=1,VALUE(K375)=8,VALUE(K375)=9),""," et"))</f>
        <v xml:space="preserve"> </v>
      </c>
      <c r="AD375" s="75"/>
      <c r="AE375" s="59">
        <f t="shared" ref="AE375:AE386" si="1996">VALUE(CONCATENATE(K375,L375))</f>
        <v>0</v>
      </c>
      <c r="AF375" s="59" t="str">
        <f t="shared" ref="AF375:AF386" si="1997">IF(OR(VALUE(L375)=0,AE375="",VALUE(L375)&gt;5,AND(VALUE(AE375)&gt;5,VALUE(AE375)&lt;16),AND(VALUE(AE375)&gt;65,VALUE(AE375)&lt;76),AND(VALUE(AE375)&gt;85,VALUE(AE375)&lt;96)),"",CONCATENATE(IF(VALUE(L375)=1,"un",IF(VALUE(L375)=2,"deux",IF(VALUE(L375)=3,"trois",IF(VALUE(L375)=4,"quatre",IF(VALUE(L375)=5,"cinq")))))," million"))</f>
        <v/>
      </c>
      <c r="AG375" s="59" t="str">
        <f t="shared" ref="AG375:AG386" si="1998">IF(OR(AE375="",VALUE(L375)&lt;6,AND(VALUE(AE375)&gt;10,VALUE(AE375)&lt;17),AE375=76,AE375=96),"",CONCATENATE(IF(VALUE(L375)=6,"six",IF(VALUE(L375)=7,"sept",IF(VALUE(L375)=8,"huit",IF(VALUE(L375)=9,"neuf",IF(VALUE(AE375)=10,"dix")))))," million"))</f>
        <v/>
      </c>
      <c r="AH375" s="59" t="str">
        <f t="shared" ref="AH375:AH386" si="1999">IF(OR(AE375="",VALUE(AE375)&lt;11,AND(VALUE(AE375)&gt;15,VALUE(AE375)&lt;71),AND(VALUE(AE375)&gt;75,VALUE(AE375)&lt;91),VALUE(AE375)&gt;95),"",CONCATENATE(IF(OR(VALUE(AE375)=91,VALUE(AE375)=71,VALUE(AE375)=11),"onze",IF(OR(VALUE(AE375)=92,VALUE(AE375)=72,VALUE(AE375)=12),"douze",IF(OR(VALUE(AE375)=93,VALUE(AE375)=73,VALUE(AE375)=13),"treize",IF(OR(AE375=94,AE375=74,AE375=14),"quatorze",IF(OR(AE375=95,AE375=75,AE375=15),"quinze")))))," million"))</f>
        <v/>
      </c>
      <c r="AI375" s="59" t="str">
        <f t="shared" ref="AI375:AI386" si="2000">IF(OR(AE375=16,AE375=76,AE375=96),"seize million","")</f>
        <v/>
      </c>
      <c r="AJ375" s="59" t="str">
        <f t="shared" ref="AJ375:AJ386" si="2001">CONCATENATE(" ",AF375,AG375,AH375,AI375,IF(VALUE(CONCATENATE(J375,K375,L375))=0,"",IF(VALUE(L375)=0,"million","")),IF(AND(VALUE(CONCATENATE(J375,K375,L375))&gt;1,VALUE(CONCATENATE(M375,N375,O375,P375,Q375,R375))=0),"s",""))</f>
        <v xml:space="preserve"> </v>
      </c>
      <c r="AK375" s="75"/>
      <c r="AL375" s="59" t="str">
        <f t="shared" ref="AL375:AL386" si="2002">IF(OR(VALUE(M375)=0,VALUE(M375)&gt;5),"",CONCATENATE(IF(VALUE(M375)=1,"",IF(VALUE(M375)=2,"deux ",IF(VALUE(M375)=3,"trois ",IF(VALUE(M375)=4,"quatre ",IF(VALUE(M375)=5,"cinq "))))),"cent"))</f>
        <v/>
      </c>
      <c r="AM375" s="59" t="str">
        <f t="shared" ref="AM375:AM386" si="2003">IF(OR(M375="",VALUE(M375)&lt;6),"",CONCATENATE(IF(VALUE(M375)=6,"six ",IF(VALUE(M375)=7,"sept ",IF(VALUE(M375)=8,"huit ",IF(VALUE(M375)=9,"neuf ")))),"cent"))</f>
        <v/>
      </c>
      <c r="AN375" s="59" t="str">
        <f t="shared" ref="AN375:AN386" si="2004">CONCATENATE(" ",AL375,AM375)</f>
        <v xml:space="preserve"> </v>
      </c>
      <c r="AO375" s="75"/>
      <c r="AP375" s="59" t="str">
        <f t="shared" ref="AP375:AP386" si="2005">IF(OR(N375="",VALUE(N375)=0,VALUE(N375)&gt;5,AND(VALUE(AT375)&gt;10,VALUE(AT375)&lt;17)),"",IF(OR(VALUE(AT375)=10,AND(VALUE(AT375)&gt;16,VALUE(AT375)&lt;20)),"dix",IF(VALUE(N375)=2,"vingt",IF(VALUE(N375)=3,"trente",IF(VALUE(N375)=4,"quarante",IF(VALUE(N375)=5,"cinquante"))))))</f>
        <v/>
      </c>
      <c r="AQ375" s="59" t="str">
        <f t="shared" ref="AQ375:AQ386" si="2006">IF(OR(N375="",VALUE(N375)&lt;6),"",IF(AND(VALUE(N375)=7,OR(VALUE(O375)=0,AT375&gt;76)),"soixante dix",IF(OR(VALUE(N375)=6,VALUE(N375)=7),"soixante",IF(AND(VALUE(N375)=9,OR(VALUE(O375)=0,VALUE(AT375)&gt;96)),"quatre vingt dix",IF(OR(VALUE(N375)=8,VALUE(N375)=9),"quatre vingt")))))</f>
        <v/>
      </c>
      <c r="AR375" s="59" t="str">
        <f t="shared" ref="AR375:AR386" si="2007">CONCATENATE(" ",AP375,AQ375,IF(OR(VALUE(O375)&lt;&gt;1,VALUE(N375)=0,VALUE(N375)=1,VALUE(N375)=8,VALUE(N375)=9),""," et"))</f>
        <v xml:space="preserve"> </v>
      </c>
      <c r="AS375" s="75"/>
      <c r="AT375" s="59">
        <f t="shared" ref="AT375:AT386" si="2008">VALUE(CONCATENATE(N375,O375))</f>
        <v>0</v>
      </c>
      <c r="AU375" s="59" t="str">
        <f t="shared" ref="AU375:AU386" si="2009">IF(OR(VALUE(O375)=0,AT375="",VALUE(O375)&gt;5,AND(VALUE(AT375)&gt;5,VALUE(AT375)&lt;16),AND(VALUE(AT375)&gt;65,VALUE(AT375)&lt;76),AND(VALUE(AT375)&gt;85,VALUE(AT375)&lt;96)),"",CONCATENATE(IF(VALUE(O375)=1,"un",IF(VALUE(O375)=2,"deux",IF(VALUE(O375)=3,"trois",IF(VALUE(O375)=4,"quatre",IF(VALUE(O375)=5,"cinq")))))," mille"))</f>
        <v/>
      </c>
      <c r="AV375" s="59" t="str">
        <f t="shared" ref="AV375:AV386" si="2010">IF(OR(AT375="",VALUE(O375)&lt;6,AND(VALUE(AT375)&gt;10,VALUE(AT375)&lt;17),AT375=76,AT375=96),"",CONCATENATE(IF(VALUE(O375)=6,"six",IF(VALUE(O375)=7,"sept",IF(VALUE(O375)=8,"huit",IF(VALUE(O375)=9,"neuf",IF(VALUE(AT375)=10,"dix")))))," mille"))</f>
        <v/>
      </c>
      <c r="AW375" s="59" t="str">
        <f t="shared" ref="AW375:AW386" si="2011">IF(OR(AT375="",VALUE(AT375)&lt;11,AND(VALUE(AT375)&gt;15,VALUE(AT375)&lt;71),AND(VALUE(AT375)&gt;75,VALUE(AT375)&lt;91),VALUE(AT375)&gt;95),"",CONCATENATE(IF(OR(VALUE(AT375)=91,VALUE(AT375)=71,VALUE(AT375)=11),"onze",IF(OR(VALUE(AT375)=92,VALUE(AT375)=72,VALUE(AT375)=12),"douze",IF(OR(VALUE(AT375)=93,VALUE(AT375)=73,VALUE(AT375)=13),"treize",IF(OR(AT375=94,AT375=74,AT375=14),"quatorze",IF(OR(AT375=95,AT375=75,AT375=15),"quinze")))))," mille"))</f>
        <v/>
      </c>
      <c r="AX375" s="59" t="str">
        <f t="shared" ref="AX375:AX386" si="2012">IF(OR(AT375=16,AT375=76,AT375=96),"seize mille","")</f>
        <v/>
      </c>
      <c r="AY375" s="59" t="str">
        <f t="shared" ref="AY375:AY386" si="2013">IF(AND(AU375="un mille",H375&lt;10000)," mille",CONCATENATE(" ",AU375,AV375,AW375,AX375,IF(VALUE(CONCATENATE(M375,N375,O375))=0,"",IF(VALUE(O375)=0," mille","")),IF(AND(VALUE(CONCATENATE(M375,N375,O375))&gt;1,VALUE(CONCATENATE(P375,Q375,R375))=0),"s","")))</f>
        <v xml:space="preserve"> </v>
      </c>
      <c r="AZ375" s="75"/>
      <c r="BA375" s="59" t="str">
        <f t="shared" ref="BA375:BA386" si="2014">IF(OR(VALUE(P375)=0,VALUE(P375)&gt;5),"",CONCATENATE(IF(VALUE(P375)=1,"",IF(VALUE(P375)=2,"deux ",IF(VALUE(P375)=3,"trois ",IF(VALUE(P375)=4,"quatre ",IF(VALUE(P375)=5,"cinq "))))),"cent"))</f>
        <v/>
      </c>
      <c r="BB375" s="59" t="str">
        <f t="shared" ref="BB375:BB386" si="2015">IF(OR(P375="",VALUE(P375)&lt;6),"",CONCATENATE(IF(VALUE(P375)=6,"six ",IF(VALUE(P375)=7,"sept ",IF(VALUE(P375)=8,"huit ",IF(VALUE(P375)=9,"neuf ")))),"cent"))</f>
        <v/>
      </c>
      <c r="BC375" s="59" t="str">
        <f t="shared" ref="BC375:BC386" si="2016">CONCATENATE(" ",BA375,BB375)</f>
        <v xml:space="preserve"> </v>
      </c>
      <c r="BD375" s="75"/>
      <c r="BE375" s="59" t="str">
        <f t="shared" ref="BE375:BE386" si="2017">IF(OR(Q375="",VALUE(Q375)=0,VALUE(Q375)&gt;5,AND(VALUE(BI375)&gt;10,VALUE(BI375)&lt;17)),"",IF(OR(VALUE(BI375)=10,AND(VALUE(BI375)&gt;16,VALUE(BI375)&lt;20)),"dix",IF(VALUE(Q375)=2,"vingt",IF(VALUE(Q375)=3,"trente",IF(VALUE(Q375)=4,"quarante",IF(VALUE(Q375)=5,"cinquante"))))))</f>
        <v/>
      </c>
      <c r="BF375" s="59" t="str">
        <f t="shared" ref="BF375:BF386" si="2018">IF(OR(Q375="",VALUE(Q375)&lt;6),"",IF(AND(VALUE(Q375)=7,OR(VALUE(R375)=0,BI375&gt;76)),"soixante dix",IF(OR(VALUE(Q375)=6,VALUE(Q375)=7),"soixante",IF(AND(VALUE(Q375)=9,OR(VALUE(R375)=0,VALUE(BI375)&gt;96)),"quatre vingt dix",IF(OR(VALUE(Q375)=8,VALUE(Q375)=9),"quatre vingt")))))</f>
        <v/>
      </c>
      <c r="BG375" s="59" t="str">
        <f t="shared" ref="BG375:BG386" si="2019">CONCATENATE(" ",BE375,BF375,IF(OR(VALUE(R375)&lt;&gt;1,VALUE(Q375)=0,VALUE(Q375)=1,VALUE(Q375)=8,VALUE(Q375)=9),""," et"))</f>
        <v xml:space="preserve"> </v>
      </c>
      <c r="BH375" s="75"/>
      <c r="BI375" s="59">
        <f t="shared" ref="BI375:BI386" si="2020">VALUE(CONCATENATE(Q375,R375))</f>
        <v>0</v>
      </c>
      <c r="BJ375" s="59" t="str">
        <f t="shared" ref="BJ375:BJ386" si="2021">IF(OR(VALUE(R375)=0,BI375="",VALUE(R375)&gt;5,AND(VALUE(BI375)&gt;5,VALUE(BI375)&lt;16),AND(VALUE(BI375)&gt;65,VALUE(BI375)&lt;76),AND(VALUE(BI375)&gt;85,VALUE(BI375)&lt;96)),"",CONCATENATE(IF(VALUE(R375)=1,"un",IF(VALUE(R375)=2,"deux",IF(VALUE(R375)=3,"trois",IF(VALUE(R375)=4,"quatre",IF(VALUE(R375)=5,"cinq")))))," euro"))</f>
        <v/>
      </c>
      <c r="BK375" s="59" t="str">
        <f t="shared" ref="BK375:BK386" si="2022">IF(OR(BI375="",VALUE(R375)&lt;6,AND(VALUE(BI375)&gt;10,VALUE(BI375)&lt;17),BI375=76,BI375=96),"",CONCATENATE(IF(VALUE(R375)=6,"six",IF(VALUE(R375)=7,"sept",IF(VALUE(R375)=8,"huit",IF(VALUE(R375)=9,"neuf",IF(VALUE(BI375)=10,"dix")))))," euro"))</f>
        <v/>
      </c>
      <c r="BL375" s="59" t="str">
        <f t="shared" ref="BL375:BL386" si="2023">IF(OR(BI375="",VALUE(BI375)&lt;11,AND(VALUE(BI375)&gt;15,VALUE(BI375)&lt;71),AND(VALUE(BI375)&gt;75,VALUE(BI375)&lt;91),VALUE(BI375)&gt;95),"",CONCATENATE(IF(OR(VALUE(BI375)=91,VALUE(BI375)=71,VALUE(BI375)=11),"onze",IF(OR(VALUE(BI375)=92,VALUE(BI375)=72,VALUE(BI375)=12),"douze",IF(OR(VALUE(BI375)=93,VALUE(BI375)=73,VALUE(BI375)=13),"treize",IF(OR(BI375=94,BI375=74,BI375=14),"quatorze",IF(OR(BI375=95,BI375=75,BI375=15),"quinze")))))," euro"))</f>
        <v/>
      </c>
      <c r="BM375" s="59" t="str">
        <f t="shared" ref="BM375:BM386" si="2024">IF(OR(BI375=16,BI375=76,BI375=96),"seize euro","")</f>
        <v/>
      </c>
      <c r="BN375" s="59" t="str">
        <f t="shared" ref="BN375:BN386" si="2025">IF(VALUE(CONCATENATE(J375,K375,L375,M375,N375,O375,P375,Q375,R375))=0,"zero euro",CONCATENATE(" ",BJ375,BK375,BL375,BM375,IF(VALUE(CONCATENATE(M375,N375,O375,P375,Q375,R375))=0," d'",""),IF(OR(VALUE(R375)=0,VALUE(CONCATENATE(P375,Q375,R375))=0)," euro",""),IF(VALUE(CONCATENATE(J375,K375,L375,M375,N375,O375,P375,Q375,R375))&gt;1,"s","")))</f>
        <v>zero euro</v>
      </c>
      <c r="BO375" s="75"/>
      <c r="BP375" s="59" t="str">
        <f t="shared" ref="BP375:BP386" si="2026">IF(VALUE(CONCATENATE(T375,U375))=0,""," virgule")</f>
        <v/>
      </c>
      <c r="BQ375" s="75"/>
      <c r="BR375" s="59" t="str">
        <f t="shared" ref="BR375:BR386" si="2027">IF(OR(T375="",VALUE(T375)=0,VALUE(T375)&gt;5,AND(VALUE(BV375)&gt;10,VALUE(BV375)&lt;17)),"",IF(OR(VALUE(BV375)=10,AND(VALUE(BV375)&gt;16,VALUE(BV375)&lt;20)),"dix",IF(VALUE(T375)=2,"vingt",IF(VALUE(T375)=3,"trente",IF(VALUE(T375)=4,"quarante",IF(VALUE(T375)=5,"cinquante"))))))</f>
        <v/>
      </c>
      <c r="BS375" s="59" t="str">
        <f t="shared" ref="BS375:BS386" si="2028">IF(OR(T375="",VALUE(T375)&lt;6),"",IF(AND(VALUE(T375)=7,OR(VALUE(U375)=0,BV375&gt;76)),"soixante dix",IF(OR(VALUE(T375)=6,VALUE(T375)=7),"soixante",IF(AND(VALUE(T375)=9,OR(VALUE(U375)=0,VALUE(BV375)&gt;96)),"quatre vingt dix",IF(OR(VALUE(T375)=8,VALUE(T375)=9),"quatre vingt")))))</f>
        <v/>
      </c>
      <c r="BT375" s="59" t="str">
        <f t="shared" ref="BT375:BT386" si="2029">CONCATENATE(" ",BR375,BS375,IF(OR(VALUE(U375)&lt;&gt;1,VALUE(T375)=0,VALUE(T375)=1,VALUE(T375)=8,VALUE(T375)=9),""," et"))</f>
        <v xml:space="preserve"> </v>
      </c>
      <c r="BU375" s="75"/>
      <c r="BV375" s="59">
        <f t="shared" ref="BV375:BV386" si="2030">VALUE(CONCATENATE(T375,U375))</f>
        <v>0</v>
      </c>
      <c r="BW375" s="59" t="str">
        <f t="shared" ref="BW375:BW386" si="2031">IF(OR(VALUE(U375)=0,BV375="",VALUE(U375)&gt;5,AND(VALUE(BV375)&gt;5,VALUE(BV375)&lt;16),AND(VALUE(BV375)&gt;65,VALUE(BV375)&lt;76),AND(VALUE(BV375)&gt;85,VALUE(BV375)&lt;96)),"",CONCATENATE(IF(VALUE(U375)=1,"un",IF(VALUE(U375)=2,"deux",IF(VALUE(U375)=3,"trois",IF(VALUE(U375)=4,"quatre",IF(VALUE(U375)=5,"cinq")))))," centime"))</f>
        <v/>
      </c>
      <c r="BX375" s="59" t="str">
        <f t="shared" ref="BX375:BX386" si="2032">IF(OR(BV375="",VALUE(U375)&lt;6,AND(VALUE(BV375)&gt;10,VALUE(BV375)&lt;17),BV375=76,BV375=96),"",CONCATENATE(IF(VALUE(U375)=6,"six",IF(VALUE(U375)=7,"sept",IF(VALUE(U375)=8,"huit",IF(VALUE(U375)=9,"neuf",IF(VALUE(BV375)=10,"dix")))))," centime"))</f>
        <v/>
      </c>
      <c r="BY375" s="59" t="str">
        <f t="shared" ref="BY375:BY386" si="2033">IF(OR(BV375="",VALUE(BV375)&lt;11,AND(VALUE(BV375)&gt;15,VALUE(BV375)&lt;71),AND(VALUE(BV375)&gt;75,VALUE(BV375)&lt;91),VALUE(BV375)&gt;95),"",CONCATENATE(IF(OR(VALUE(BV375)=91,VALUE(BV375)=71,VALUE(BV375)=11),"onze",IF(OR(VALUE(BV375)=92,VALUE(BV375)=72,VALUE(BV375)=12),"douze",IF(OR(VALUE(BV375)=93,VALUE(BV375)=73,VALUE(BV375)=13),"treize",IF(OR(BV375=94,BV375=74,BV375=14),"quatorze",IF(OR(BV375=95,BV375=75,BV375=15),"quinze")))))," centime"))</f>
        <v/>
      </c>
      <c r="BZ375" s="59" t="str">
        <f t="shared" ref="BZ375:BZ386" si="2034">IF(OR(BV375=16,BV375=76,BV375=96),"seize centime","")</f>
        <v/>
      </c>
      <c r="CA375" s="59" t="str">
        <f t="shared" ref="CA375:CA386" si="2035">CONCATENATE(" ",BW375,BX375,BY375,BZ375,IF(AND(VALUE(RIGHT(I375,2))&lt;&gt;0,VALUE(RIGHT(I375,1))=0),"centime",""),IF(VALUE(CONCATENATE(T375,U375))&gt;1,"s",""))</f>
        <v xml:space="preserve"> </v>
      </c>
      <c r="CB375" s="75"/>
      <c r="CC375" s="19" t="str">
        <f t="shared" ref="CC375:CC386" si="2036">CONCATENATE(Y375,AC375,AJ375,AN375,AR375,AY375,BC375,BG375,BN375,BP375,BT375,CA375)</f>
        <v xml:space="preserve">       zero euro  </v>
      </c>
      <c r="CD375" s="47" t="e">
        <f>#REF!*H375</f>
        <v>#REF!</v>
      </c>
    </row>
    <row r="376" spans="1:82" s="10" customFormat="1" ht="11.25" x14ac:dyDescent="0.2">
      <c r="A376" s="23" t="s">
        <v>337</v>
      </c>
      <c r="B376" s="39">
        <v>4</v>
      </c>
      <c r="C376" s="80">
        <f t="shared" ref="C376:C377" si="2037">C375</f>
        <v>2</v>
      </c>
      <c r="D376" s="80">
        <v>3</v>
      </c>
      <c r="E376" s="49">
        <f>IF(G376="","",MAX(E$9:E375)+1)</f>
        <v>279</v>
      </c>
      <c r="F376" s="76" t="s">
        <v>294</v>
      </c>
      <c r="G376" s="48" t="s">
        <v>374</v>
      </c>
      <c r="H376" s="43">
        <v>0</v>
      </c>
      <c r="I376" s="79" t="str">
        <f t="shared" si="1978"/>
        <v xml:space="preserve"> 0,00</v>
      </c>
      <c r="J376" s="79" t="str">
        <f t="shared" si="1979"/>
        <v>0</v>
      </c>
      <c r="K376" s="79" t="str">
        <f t="shared" si="1980"/>
        <v>0</v>
      </c>
      <c r="L376" s="79" t="str">
        <f t="shared" si="1981"/>
        <v>0</v>
      </c>
      <c r="M376" s="79" t="str">
        <f t="shared" si="1982"/>
        <v>0</v>
      </c>
      <c r="N376" s="79" t="str">
        <f t="shared" si="1983"/>
        <v>0</v>
      </c>
      <c r="O376" s="79" t="str">
        <f t="shared" si="1984"/>
        <v>0</v>
      </c>
      <c r="P376" s="79" t="str">
        <f t="shared" si="1985"/>
        <v>0</v>
      </c>
      <c r="Q376" s="79" t="str">
        <f t="shared" si="1986"/>
        <v>0</v>
      </c>
      <c r="R376" s="79" t="str">
        <f t="shared" si="1987"/>
        <v>0</v>
      </c>
      <c r="S376" s="79" t="s">
        <v>12</v>
      </c>
      <c r="T376" s="79" t="str">
        <f t="shared" si="1988"/>
        <v>0</v>
      </c>
      <c r="U376" s="79" t="str">
        <f t="shared" si="1989"/>
        <v>0</v>
      </c>
      <c r="V376" s="75"/>
      <c r="W376" s="59" t="str">
        <f t="shared" si="1990"/>
        <v/>
      </c>
      <c r="X376" s="59" t="str">
        <f t="shared" si="1991"/>
        <v/>
      </c>
      <c r="Y376" s="59" t="str">
        <f t="shared" si="1992"/>
        <v/>
      </c>
      <c r="Z376" s="75"/>
      <c r="AA376" s="59" t="str">
        <f t="shared" si="1993"/>
        <v/>
      </c>
      <c r="AB376" s="59" t="str">
        <f t="shared" si="1994"/>
        <v/>
      </c>
      <c r="AC376" s="59" t="str">
        <f t="shared" si="1995"/>
        <v xml:space="preserve"> </v>
      </c>
      <c r="AD376" s="75"/>
      <c r="AE376" s="59">
        <f t="shared" si="1996"/>
        <v>0</v>
      </c>
      <c r="AF376" s="59" t="str">
        <f t="shared" si="1997"/>
        <v/>
      </c>
      <c r="AG376" s="59" t="str">
        <f t="shared" si="1998"/>
        <v/>
      </c>
      <c r="AH376" s="59" t="str">
        <f t="shared" si="1999"/>
        <v/>
      </c>
      <c r="AI376" s="59" t="str">
        <f t="shared" si="2000"/>
        <v/>
      </c>
      <c r="AJ376" s="59" t="str">
        <f t="shared" si="2001"/>
        <v xml:space="preserve"> </v>
      </c>
      <c r="AK376" s="75"/>
      <c r="AL376" s="59" t="str">
        <f t="shared" si="2002"/>
        <v/>
      </c>
      <c r="AM376" s="59" t="str">
        <f t="shared" si="2003"/>
        <v/>
      </c>
      <c r="AN376" s="59" t="str">
        <f t="shared" si="2004"/>
        <v xml:space="preserve"> </v>
      </c>
      <c r="AO376" s="75"/>
      <c r="AP376" s="59" t="str">
        <f t="shared" si="2005"/>
        <v/>
      </c>
      <c r="AQ376" s="59" t="str">
        <f t="shared" si="2006"/>
        <v/>
      </c>
      <c r="AR376" s="59" t="str">
        <f t="shared" si="2007"/>
        <v xml:space="preserve"> </v>
      </c>
      <c r="AS376" s="75"/>
      <c r="AT376" s="59">
        <f t="shared" si="2008"/>
        <v>0</v>
      </c>
      <c r="AU376" s="59" t="str">
        <f t="shared" si="2009"/>
        <v/>
      </c>
      <c r="AV376" s="59" t="str">
        <f t="shared" si="2010"/>
        <v/>
      </c>
      <c r="AW376" s="59" t="str">
        <f t="shared" si="2011"/>
        <v/>
      </c>
      <c r="AX376" s="59" t="str">
        <f t="shared" si="2012"/>
        <v/>
      </c>
      <c r="AY376" s="59" t="str">
        <f t="shared" si="2013"/>
        <v xml:space="preserve"> </v>
      </c>
      <c r="AZ376" s="75"/>
      <c r="BA376" s="59" t="str">
        <f t="shared" si="2014"/>
        <v/>
      </c>
      <c r="BB376" s="59" t="str">
        <f t="shared" si="2015"/>
        <v/>
      </c>
      <c r="BC376" s="59" t="str">
        <f t="shared" si="2016"/>
        <v xml:space="preserve"> </v>
      </c>
      <c r="BD376" s="75"/>
      <c r="BE376" s="59" t="str">
        <f t="shared" si="2017"/>
        <v/>
      </c>
      <c r="BF376" s="59" t="str">
        <f t="shared" si="2018"/>
        <v/>
      </c>
      <c r="BG376" s="59" t="str">
        <f t="shared" si="2019"/>
        <v xml:space="preserve"> </v>
      </c>
      <c r="BH376" s="75"/>
      <c r="BI376" s="59">
        <f t="shared" si="2020"/>
        <v>0</v>
      </c>
      <c r="BJ376" s="59" t="str">
        <f t="shared" si="2021"/>
        <v/>
      </c>
      <c r="BK376" s="59" t="str">
        <f t="shared" si="2022"/>
        <v/>
      </c>
      <c r="BL376" s="59" t="str">
        <f t="shared" si="2023"/>
        <v/>
      </c>
      <c r="BM376" s="59" t="str">
        <f t="shared" si="2024"/>
        <v/>
      </c>
      <c r="BN376" s="59" t="str">
        <f t="shared" si="2025"/>
        <v>zero euro</v>
      </c>
      <c r="BO376" s="75"/>
      <c r="BP376" s="59" t="str">
        <f t="shared" si="2026"/>
        <v/>
      </c>
      <c r="BQ376" s="75"/>
      <c r="BR376" s="59" t="str">
        <f t="shared" si="2027"/>
        <v/>
      </c>
      <c r="BS376" s="59" t="str">
        <f t="shared" si="2028"/>
        <v/>
      </c>
      <c r="BT376" s="59" t="str">
        <f t="shared" si="2029"/>
        <v xml:space="preserve"> </v>
      </c>
      <c r="BU376" s="75"/>
      <c r="BV376" s="59">
        <f t="shared" si="2030"/>
        <v>0</v>
      </c>
      <c r="BW376" s="59" t="str">
        <f t="shared" si="2031"/>
        <v/>
      </c>
      <c r="BX376" s="59" t="str">
        <f t="shared" si="2032"/>
        <v/>
      </c>
      <c r="BY376" s="59" t="str">
        <f t="shared" si="2033"/>
        <v/>
      </c>
      <c r="BZ376" s="59" t="str">
        <f t="shared" si="2034"/>
        <v/>
      </c>
      <c r="CA376" s="59" t="str">
        <f t="shared" si="2035"/>
        <v xml:space="preserve"> </v>
      </c>
      <c r="CB376" s="75"/>
      <c r="CC376" s="19" t="str">
        <f t="shared" si="2036"/>
        <v xml:space="preserve">       zero euro  </v>
      </c>
      <c r="CD376" s="47" t="e">
        <f>#REF!*H376</f>
        <v>#REF!</v>
      </c>
    </row>
    <row r="377" spans="1:82" s="10" customFormat="1" ht="11.25" x14ac:dyDescent="0.2">
      <c r="A377" s="23" t="s">
        <v>337</v>
      </c>
      <c r="B377" s="39">
        <v>4</v>
      </c>
      <c r="C377" s="80">
        <f t="shared" si="2037"/>
        <v>2</v>
      </c>
      <c r="D377" s="80">
        <v>3</v>
      </c>
      <c r="E377" s="49">
        <f>IF(G377="","",MAX(E$9:E376)+1)</f>
        <v>280</v>
      </c>
      <c r="F377" s="76" t="s">
        <v>295</v>
      </c>
      <c r="G377" s="48" t="s">
        <v>374</v>
      </c>
      <c r="H377" s="43">
        <v>0</v>
      </c>
      <c r="I377" s="79" t="str">
        <f t="shared" si="1978"/>
        <v xml:space="preserve"> 0,00</v>
      </c>
      <c r="J377" s="79" t="str">
        <f t="shared" si="1979"/>
        <v>0</v>
      </c>
      <c r="K377" s="79" t="str">
        <f t="shared" si="1980"/>
        <v>0</v>
      </c>
      <c r="L377" s="79" t="str">
        <f t="shared" si="1981"/>
        <v>0</v>
      </c>
      <c r="M377" s="79" t="str">
        <f t="shared" si="1982"/>
        <v>0</v>
      </c>
      <c r="N377" s="79" t="str">
        <f t="shared" si="1983"/>
        <v>0</v>
      </c>
      <c r="O377" s="79" t="str">
        <f t="shared" si="1984"/>
        <v>0</v>
      </c>
      <c r="P377" s="79" t="str">
        <f t="shared" si="1985"/>
        <v>0</v>
      </c>
      <c r="Q377" s="79" t="str">
        <f t="shared" si="1986"/>
        <v>0</v>
      </c>
      <c r="R377" s="79" t="str">
        <f t="shared" si="1987"/>
        <v>0</v>
      </c>
      <c r="S377" s="79" t="s">
        <v>12</v>
      </c>
      <c r="T377" s="79" t="str">
        <f t="shared" si="1988"/>
        <v>0</v>
      </c>
      <c r="U377" s="79" t="str">
        <f t="shared" si="1989"/>
        <v>0</v>
      </c>
      <c r="V377" s="75"/>
      <c r="W377" s="59" t="str">
        <f t="shared" si="1990"/>
        <v/>
      </c>
      <c r="X377" s="59" t="str">
        <f t="shared" si="1991"/>
        <v/>
      </c>
      <c r="Y377" s="59" t="str">
        <f t="shared" si="1992"/>
        <v/>
      </c>
      <c r="Z377" s="75"/>
      <c r="AA377" s="59" t="str">
        <f t="shared" si="1993"/>
        <v/>
      </c>
      <c r="AB377" s="59" t="str">
        <f t="shared" si="1994"/>
        <v/>
      </c>
      <c r="AC377" s="59" t="str">
        <f t="shared" si="1995"/>
        <v xml:space="preserve"> </v>
      </c>
      <c r="AD377" s="75"/>
      <c r="AE377" s="59">
        <f t="shared" si="1996"/>
        <v>0</v>
      </c>
      <c r="AF377" s="59" t="str">
        <f t="shared" si="1997"/>
        <v/>
      </c>
      <c r="AG377" s="59" t="str">
        <f t="shared" si="1998"/>
        <v/>
      </c>
      <c r="AH377" s="59" t="str">
        <f t="shared" si="1999"/>
        <v/>
      </c>
      <c r="AI377" s="59" t="str">
        <f t="shared" si="2000"/>
        <v/>
      </c>
      <c r="AJ377" s="59" t="str">
        <f t="shared" si="2001"/>
        <v xml:space="preserve"> </v>
      </c>
      <c r="AK377" s="75"/>
      <c r="AL377" s="59" t="str">
        <f t="shared" si="2002"/>
        <v/>
      </c>
      <c r="AM377" s="59" t="str">
        <f t="shared" si="2003"/>
        <v/>
      </c>
      <c r="AN377" s="59" t="str">
        <f t="shared" si="2004"/>
        <v xml:space="preserve"> </v>
      </c>
      <c r="AO377" s="75"/>
      <c r="AP377" s="59" t="str">
        <f t="shared" si="2005"/>
        <v/>
      </c>
      <c r="AQ377" s="59" t="str">
        <f t="shared" si="2006"/>
        <v/>
      </c>
      <c r="AR377" s="59" t="str">
        <f t="shared" si="2007"/>
        <v xml:space="preserve"> </v>
      </c>
      <c r="AS377" s="75"/>
      <c r="AT377" s="59">
        <f t="shared" si="2008"/>
        <v>0</v>
      </c>
      <c r="AU377" s="59" t="str">
        <f t="shared" si="2009"/>
        <v/>
      </c>
      <c r="AV377" s="59" t="str">
        <f t="shared" si="2010"/>
        <v/>
      </c>
      <c r="AW377" s="59" t="str">
        <f t="shared" si="2011"/>
        <v/>
      </c>
      <c r="AX377" s="59" t="str">
        <f t="shared" si="2012"/>
        <v/>
      </c>
      <c r="AY377" s="59" t="str">
        <f t="shared" si="2013"/>
        <v xml:space="preserve"> </v>
      </c>
      <c r="AZ377" s="75"/>
      <c r="BA377" s="59" t="str">
        <f t="shared" si="2014"/>
        <v/>
      </c>
      <c r="BB377" s="59" t="str">
        <f t="shared" si="2015"/>
        <v/>
      </c>
      <c r="BC377" s="59" t="str">
        <f t="shared" si="2016"/>
        <v xml:space="preserve"> </v>
      </c>
      <c r="BD377" s="75"/>
      <c r="BE377" s="59" t="str">
        <f t="shared" si="2017"/>
        <v/>
      </c>
      <c r="BF377" s="59" t="str">
        <f t="shared" si="2018"/>
        <v/>
      </c>
      <c r="BG377" s="59" t="str">
        <f t="shared" si="2019"/>
        <v xml:space="preserve"> </v>
      </c>
      <c r="BH377" s="75"/>
      <c r="BI377" s="59">
        <f t="shared" si="2020"/>
        <v>0</v>
      </c>
      <c r="BJ377" s="59" t="str">
        <f t="shared" si="2021"/>
        <v/>
      </c>
      <c r="BK377" s="59" t="str">
        <f t="shared" si="2022"/>
        <v/>
      </c>
      <c r="BL377" s="59" t="str">
        <f t="shared" si="2023"/>
        <v/>
      </c>
      <c r="BM377" s="59" t="str">
        <f t="shared" si="2024"/>
        <v/>
      </c>
      <c r="BN377" s="59" t="str">
        <f t="shared" si="2025"/>
        <v>zero euro</v>
      </c>
      <c r="BO377" s="75"/>
      <c r="BP377" s="59" t="str">
        <f t="shared" si="2026"/>
        <v/>
      </c>
      <c r="BQ377" s="75"/>
      <c r="BR377" s="59" t="str">
        <f t="shared" si="2027"/>
        <v/>
      </c>
      <c r="BS377" s="59" t="str">
        <f t="shared" si="2028"/>
        <v/>
      </c>
      <c r="BT377" s="59" t="str">
        <f t="shared" si="2029"/>
        <v xml:space="preserve"> </v>
      </c>
      <c r="BU377" s="75"/>
      <c r="BV377" s="59">
        <f t="shared" si="2030"/>
        <v>0</v>
      </c>
      <c r="BW377" s="59" t="str">
        <f t="shared" si="2031"/>
        <v/>
      </c>
      <c r="BX377" s="59" t="str">
        <f t="shared" si="2032"/>
        <v/>
      </c>
      <c r="BY377" s="59" t="str">
        <f t="shared" si="2033"/>
        <v/>
      </c>
      <c r="BZ377" s="59" t="str">
        <f t="shared" si="2034"/>
        <v/>
      </c>
      <c r="CA377" s="59" t="str">
        <f t="shared" si="2035"/>
        <v xml:space="preserve"> </v>
      </c>
      <c r="CB377" s="75"/>
      <c r="CC377" s="19" t="str">
        <f t="shared" si="2036"/>
        <v xml:space="preserve">       zero euro  </v>
      </c>
      <c r="CD377" s="47" t="e">
        <f>#REF!*H377</f>
        <v>#REF!</v>
      </c>
    </row>
    <row r="378" spans="1:82" s="10" customFormat="1" ht="11.25" x14ac:dyDescent="0.2">
      <c r="A378" s="23" t="s">
        <v>337</v>
      </c>
      <c r="B378" s="39">
        <v>4</v>
      </c>
      <c r="C378" s="80">
        <f>C377</f>
        <v>2</v>
      </c>
      <c r="D378" s="80">
        <v>3</v>
      </c>
      <c r="E378" s="49">
        <f>IF(G378="","",MAX(E$9:E377)+1)</f>
        <v>281</v>
      </c>
      <c r="F378" s="76" t="s">
        <v>296</v>
      </c>
      <c r="G378" s="48" t="s">
        <v>374</v>
      </c>
      <c r="H378" s="43">
        <v>0</v>
      </c>
      <c r="I378" s="79" t="str">
        <f t="shared" si="1978"/>
        <v xml:space="preserve"> 0,00</v>
      </c>
      <c r="J378" s="79" t="str">
        <f t="shared" si="1979"/>
        <v>0</v>
      </c>
      <c r="K378" s="79" t="str">
        <f t="shared" si="1980"/>
        <v>0</v>
      </c>
      <c r="L378" s="79" t="str">
        <f t="shared" si="1981"/>
        <v>0</v>
      </c>
      <c r="M378" s="79" t="str">
        <f t="shared" si="1982"/>
        <v>0</v>
      </c>
      <c r="N378" s="79" t="str">
        <f t="shared" si="1983"/>
        <v>0</v>
      </c>
      <c r="O378" s="79" t="str">
        <f t="shared" si="1984"/>
        <v>0</v>
      </c>
      <c r="P378" s="79" t="str">
        <f t="shared" si="1985"/>
        <v>0</v>
      </c>
      <c r="Q378" s="79" t="str">
        <f t="shared" si="1986"/>
        <v>0</v>
      </c>
      <c r="R378" s="79" t="str">
        <f t="shared" si="1987"/>
        <v>0</v>
      </c>
      <c r="S378" s="79" t="s">
        <v>12</v>
      </c>
      <c r="T378" s="79" t="str">
        <f t="shared" si="1988"/>
        <v>0</v>
      </c>
      <c r="U378" s="79" t="str">
        <f t="shared" si="1989"/>
        <v>0</v>
      </c>
      <c r="V378" s="75"/>
      <c r="W378" s="59" t="str">
        <f t="shared" si="1990"/>
        <v/>
      </c>
      <c r="X378" s="59" t="str">
        <f t="shared" si="1991"/>
        <v/>
      </c>
      <c r="Y378" s="59" t="str">
        <f t="shared" si="1992"/>
        <v/>
      </c>
      <c r="Z378" s="75"/>
      <c r="AA378" s="59" t="str">
        <f t="shared" si="1993"/>
        <v/>
      </c>
      <c r="AB378" s="59" t="str">
        <f t="shared" si="1994"/>
        <v/>
      </c>
      <c r="AC378" s="59" t="str">
        <f t="shared" si="1995"/>
        <v xml:space="preserve"> </v>
      </c>
      <c r="AD378" s="75"/>
      <c r="AE378" s="59">
        <f t="shared" si="1996"/>
        <v>0</v>
      </c>
      <c r="AF378" s="59" t="str">
        <f t="shared" si="1997"/>
        <v/>
      </c>
      <c r="AG378" s="59" t="str">
        <f t="shared" si="1998"/>
        <v/>
      </c>
      <c r="AH378" s="59" t="str">
        <f t="shared" si="1999"/>
        <v/>
      </c>
      <c r="AI378" s="59" t="str">
        <f t="shared" si="2000"/>
        <v/>
      </c>
      <c r="AJ378" s="59" t="str">
        <f t="shared" si="2001"/>
        <v xml:space="preserve"> </v>
      </c>
      <c r="AK378" s="75"/>
      <c r="AL378" s="59" t="str">
        <f t="shared" si="2002"/>
        <v/>
      </c>
      <c r="AM378" s="59" t="str">
        <f t="shared" si="2003"/>
        <v/>
      </c>
      <c r="AN378" s="59" t="str">
        <f t="shared" si="2004"/>
        <v xml:space="preserve"> </v>
      </c>
      <c r="AO378" s="75"/>
      <c r="AP378" s="59" t="str">
        <f t="shared" si="2005"/>
        <v/>
      </c>
      <c r="AQ378" s="59" t="str">
        <f t="shared" si="2006"/>
        <v/>
      </c>
      <c r="AR378" s="59" t="str">
        <f t="shared" si="2007"/>
        <v xml:space="preserve"> </v>
      </c>
      <c r="AS378" s="75"/>
      <c r="AT378" s="59">
        <f t="shared" si="2008"/>
        <v>0</v>
      </c>
      <c r="AU378" s="59" t="str">
        <f t="shared" si="2009"/>
        <v/>
      </c>
      <c r="AV378" s="59" t="str">
        <f t="shared" si="2010"/>
        <v/>
      </c>
      <c r="AW378" s="59" t="str">
        <f t="shared" si="2011"/>
        <v/>
      </c>
      <c r="AX378" s="59" t="str">
        <f t="shared" si="2012"/>
        <v/>
      </c>
      <c r="AY378" s="59" t="str">
        <f t="shared" si="2013"/>
        <v xml:space="preserve"> </v>
      </c>
      <c r="AZ378" s="75"/>
      <c r="BA378" s="59" t="str">
        <f t="shared" si="2014"/>
        <v/>
      </c>
      <c r="BB378" s="59" t="str">
        <f t="shared" si="2015"/>
        <v/>
      </c>
      <c r="BC378" s="59" t="str">
        <f t="shared" si="2016"/>
        <v xml:space="preserve"> </v>
      </c>
      <c r="BD378" s="75"/>
      <c r="BE378" s="59" t="str">
        <f t="shared" si="2017"/>
        <v/>
      </c>
      <c r="BF378" s="59" t="str">
        <f t="shared" si="2018"/>
        <v/>
      </c>
      <c r="BG378" s="59" t="str">
        <f t="shared" si="2019"/>
        <v xml:space="preserve"> </v>
      </c>
      <c r="BH378" s="75"/>
      <c r="BI378" s="59">
        <f t="shared" si="2020"/>
        <v>0</v>
      </c>
      <c r="BJ378" s="59" t="str">
        <f t="shared" si="2021"/>
        <v/>
      </c>
      <c r="BK378" s="59" t="str">
        <f t="shared" si="2022"/>
        <v/>
      </c>
      <c r="BL378" s="59" t="str">
        <f t="shared" si="2023"/>
        <v/>
      </c>
      <c r="BM378" s="59" t="str">
        <f t="shared" si="2024"/>
        <v/>
      </c>
      <c r="BN378" s="59" t="str">
        <f t="shared" si="2025"/>
        <v>zero euro</v>
      </c>
      <c r="BO378" s="75"/>
      <c r="BP378" s="59" t="str">
        <f t="shared" si="2026"/>
        <v/>
      </c>
      <c r="BQ378" s="75"/>
      <c r="BR378" s="59" t="str">
        <f t="shared" si="2027"/>
        <v/>
      </c>
      <c r="BS378" s="59" t="str">
        <f t="shared" si="2028"/>
        <v/>
      </c>
      <c r="BT378" s="59" t="str">
        <f t="shared" si="2029"/>
        <v xml:space="preserve"> </v>
      </c>
      <c r="BU378" s="75"/>
      <c r="BV378" s="59">
        <f t="shared" si="2030"/>
        <v>0</v>
      </c>
      <c r="BW378" s="59" t="str">
        <f t="shared" si="2031"/>
        <v/>
      </c>
      <c r="BX378" s="59" t="str">
        <f t="shared" si="2032"/>
        <v/>
      </c>
      <c r="BY378" s="59" t="str">
        <f t="shared" si="2033"/>
        <v/>
      </c>
      <c r="BZ378" s="59" t="str">
        <f t="shared" si="2034"/>
        <v/>
      </c>
      <c r="CA378" s="59" t="str">
        <f t="shared" si="2035"/>
        <v xml:space="preserve"> </v>
      </c>
      <c r="CB378" s="75"/>
      <c r="CC378" s="19" t="str">
        <f t="shared" si="2036"/>
        <v xml:space="preserve">       zero euro  </v>
      </c>
      <c r="CD378" s="47" t="e">
        <f>#REF!*H378</f>
        <v>#REF!</v>
      </c>
    </row>
    <row r="379" spans="1:82" s="10" customFormat="1" ht="11.25" x14ac:dyDescent="0.2">
      <c r="A379" s="23" t="s">
        <v>337</v>
      </c>
      <c r="B379" s="39">
        <v>4</v>
      </c>
      <c r="C379" s="80">
        <f t="shared" ref="C379:C380" si="2038">C378</f>
        <v>2</v>
      </c>
      <c r="D379" s="80">
        <v>3</v>
      </c>
      <c r="E379" s="49">
        <f>IF(G379="","",MAX(E$9:E378)+1)</f>
        <v>282</v>
      </c>
      <c r="F379" s="76" t="s">
        <v>297</v>
      </c>
      <c r="G379" s="48" t="s">
        <v>374</v>
      </c>
      <c r="H379" s="43">
        <v>0</v>
      </c>
      <c r="I379" s="79" t="str">
        <f t="shared" si="1978"/>
        <v xml:space="preserve"> 0,00</v>
      </c>
      <c r="J379" s="79" t="str">
        <f t="shared" si="1979"/>
        <v>0</v>
      </c>
      <c r="K379" s="79" t="str">
        <f t="shared" si="1980"/>
        <v>0</v>
      </c>
      <c r="L379" s="79" t="str">
        <f t="shared" si="1981"/>
        <v>0</v>
      </c>
      <c r="M379" s="79" t="str">
        <f t="shared" si="1982"/>
        <v>0</v>
      </c>
      <c r="N379" s="79" t="str">
        <f t="shared" si="1983"/>
        <v>0</v>
      </c>
      <c r="O379" s="79" t="str">
        <f t="shared" si="1984"/>
        <v>0</v>
      </c>
      <c r="P379" s="79" t="str">
        <f t="shared" si="1985"/>
        <v>0</v>
      </c>
      <c r="Q379" s="79" t="str">
        <f t="shared" si="1986"/>
        <v>0</v>
      </c>
      <c r="R379" s="79" t="str">
        <f t="shared" si="1987"/>
        <v>0</v>
      </c>
      <c r="S379" s="79" t="s">
        <v>12</v>
      </c>
      <c r="T379" s="79" t="str">
        <f t="shared" si="1988"/>
        <v>0</v>
      </c>
      <c r="U379" s="79" t="str">
        <f t="shared" si="1989"/>
        <v>0</v>
      </c>
      <c r="V379" s="75"/>
      <c r="W379" s="59" t="str">
        <f t="shared" si="1990"/>
        <v/>
      </c>
      <c r="X379" s="59" t="str">
        <f t="shared" si="1991"/>
        <v/>
      </c>
      <c r="Y379" s="59" t="str">
        <f t="shared" si="1992"/>
        <v/>
      </c>
      <c r="Z379" s="75"/>
      <c r="AA379" s="59" t="str">
        <f t="shared" si="1993"/>
        <v/>
      </c>
      <c r="AB379" s="59" t="str">
        <f t="shared" si="1994"/>
        <v/>
      </c>
      <c r="AC379" s="59" t="str">
        <f t="shared" si="1995"/>
        <v xml:space="preserve"> </v>
      </c>
      <c r="AD379" s="75"/>
      <c r="AE379" s="59">
        <f t="shared" si="1996"/>
        <v>0</v>
      </c>
      <c r="AF379" s="59" t="str">
        <f t="shared" si="1997"/>
        <v/>
      </c>
      <c r="AG379" s="59" t="str">
        <f t="shared" si="1998"/>
        <v/>
      </c>
      <c r="AH379" s="59" t="str">
        <f t="shared" si="1999"/>
        <v/>
      </c>
      <c r="AI379" s="59" t="str">
        <f t="shared" si="2000"/>
        <v/>
      </c>
      <c r="AJ379" s="59" t="str">
        <f t="shared" si="2001"/>
        <v xml:space="preserve"> </v>
      </c>
      <c r="AK379" s="75"/>
      <c r="AL379" s="59" t="str">
        <f t="shared" si="2002"/>
        <v/>
      </c>
      <c r="AM379" s="59" t="str">
        <f t="shared" si="2003"/>
        <v/>
      </c>
      <c r="AN379" s="59" t="str">
        <f t="shared" si="2004"/>
        <v xml:space="preserve"> </v>
      </c>
      <c r="AO379" s="75"/>
      <c r="AP379" s="59" t="str">
        <f t="shared" si="2005"/>
        <v/>
      </c>
      <c r="AQ379" s="59" t="str">
        <f t="shared" si="2006"/>
        <v/>
      </c>
      <c r="AR379" s="59" t="str">
        <f t="shared" si="2007"/>
        <v xml:space="preserve"> </v>
      </c>
      <c r="AS379" s="75"/>
      <c r="AT379" s="59">
        <f t="shared" si="2008"/>
        <v>0</v>
      </c>
      <c r="AU379" s="59" t="str">
        <f t="shared" si="2009"/>
        <v/>
      </c>
      <c r="AV379" s="59" t="str">
        <f t="shared" si="2010"/>
        <v/>
      </c>
      <c r="AW379" s="59" t="str">
        <f t="shared" si="2011"/>
        <v/>
      </c>
      <c r="AX379" s="59" t="str">
        <f t="shared" si="2012"/>
        <v/>
      </c>
      <c r="AY379" s="59" t="str">
        <f t="shared" si="2013"/>
        <v xml:space="preserve"> </v>
      </c>
      <c r="AZ379" s="75"/>
      <c r="BA379" s="59" t="str">
        <f t="shared" si="2014"/>
        <v/>
      </c>
      <c r="BB379" s="59" t="str">
        <f t="shared" si="2015"/>
        <v/>
      </c>
      <c r="BC379" s="59" t="str">
        <f t="shared" si="2016"/>
        <v xml:space="preserve"> </v>
      </c>
      <c r="BD379" s="75"/>
      <c r="BE379" s="59" t="str">
        <f t="shared" si="2017"/>
        <v/>
      </c>
      <c r="BF379" s="59" t="str">
        <f t="shared" si="2018"/>
        <v/>
      </c>
      <c r="BG379" s="59" t="str">
        <f t="shared" si="2019"/>
        <v xml:space="preserve"> </v>
      </c>
      <c r="BH379" s="75"/>
      <c r="BI379" s="59">
        <f t="shared" si="2020"/>
        <v>0</v>
      </c>
      <c r="BJ379" s="59" t="str">
        <f t="shared" si="2021"/>
        <v/>
      </c>
      <c r="BK379" s="59" t="str">
        <f t="shared" si="2022"/>
        <v/>
      </c>
      <c r="BL379" s="59" t="str">
        <f t="shared" si="2023"/>
        <v/>
      </c>
      <c r="BM379" s="59" t="str">
        <f t="shared" si="2024"/>
        <v/>
      </c>
      <c r="BN379" s="59" t="str">
        <f t="shared" si="2025"/>
        <v>zero euro</v>
      </c>
      <c r="BO379" s="75"/>
      <c r="BP379" s="59" t="str">
        <f t="shared" si="2026"/>
        <v/>
      </c>
      <c r="BQ379" s="75"/>
      <c r="BR379" s="59" t="str">
        <f t="shared" si="2027"/>
        <v/>
      </c>
      <c r="BS379" s="59" t="str">
        <f t="shared" si="2028"/>
        <v/>
      </c>
      <c r="BT379" s="59" t="str">
        <f t="shared" si="2029"/>
        <v xml:space="preserve"> </v>
      </c>
      <c r="BU379" s="75"/>
      <c r="BV379" s="59">
        <f t="shared" si="2030"/>
        <v>0</v>
      </c>
      <c r="BW379" s="59" t="str">
        <f t="shared" si="2031"/>
        <v/>
      </c>
      <c r="BX379" s="59" t="str">
        <f t="shared" si="2032"/>
        <v/>
      </c>
      <c r="BY379" s="59" t="str">
        <f t="shared" si="2033"/>
        <v/>
      </c>
      <c r="BZ379" s="59" t="str">
        <f t="shared" si="2034"/>
        <v/>
      </c>
      <c r="CA379" s="59" t="str">
        <f t="shared" si="2035"/>
        <v xml:space="preserve"> </v>
      </c>
      <c r="CB379" s="75"/>
      <c r="CC379" s="19" t="str">
        <f t="shared" si="2036"/>
        <v xml:space="preserve">       zero euro  </v>
      </c>
      <c r="CD379" s="47" t="e">
        <f>#REF!*H379</f>
        <v>#REF!</v>
      </c>
    </row>
    <row r="380" spans="1:82" s="10" customFormat="1" ht="11.25" x14ac:dyDescent="0.2">
      <c r="A380" s="23" t="s">
        <v>337</v>
      </c>
      <c r="B380" s="39">
        <v>4</v>
      </c>
      <c r="C380" s="80">
        <f t="shared" si="2038"/>
        <v>2</v>
      </c>
      <c r="D380" s="80">
        <v>3</v>
      </c>
      <c r="E380" s="49">
        <f>IF(G380="","",MAX(E$9:E379)+1)</f>
        <v>283</v>
      </c>
      <c r="F380" s="76" t="s">
        <v>298</v>
      </c>
      <c r="G380" s="48" t="s">
        <v>374</v>
      </c>
      <c r="H380" s="43">
        <v>0</v>
      </c>
      <c r="I380" s="79" t="str">
        <f t="shared" si="1978"/>
        <v xml:space="preserve"> 0,00</v>
      </c>
      <c r="J380" s="79" t="str">
        <f t="shared" si="1979"/>
        <v>0</v>
      </c>
      <c r="K380" s="79" t="str">
        <f t="shared" si="1980"/>
        <v>0</v>
      </c>
      <c r="L380" s="79" t="str">
        <f t="shared" si="1981"/>
        <v>0</v>
      </c>
      <c r="M380" s="79" t="str">
        <f t="shared" si="1982"/>
        <v>0</v>
      </c>
      <c r="N380" s="79" t="str">
        <f t="shared" si="1983"/>
        <v>0</v>
      </c>
      <c r="O380" s="79" t="str">
        <f t="shared" si="1984"/>
        <v>0</v>
      </c>
      <c r="P380" s="79" t="str">
        <f t="shared" si="1985"/>
        <v>0</v>
      </c>
      <c r="Q380" s="79" t="str">
        <f t="shared" si="1986"/>
        <v>0</v>
      </c>
      <c r="R380" s="79" t="str">
        <f t="shared" si="1987"/>
        <v>0</v>
      </c>
      <c r="S380" s="79" t="s">
        <v>12</v>
      </c>
      <c r="T380" s="79" t="str">
        <f t="shared" si="1988"/>
        <v>0</v>
      </c>
      <c r="U380" s="79" t="str">
        <f t="shared" si="1989"/>
        <v>0</v>
      </c>
      <c r="V380" s="75"/>
      <c r="W380" s="59" t="str">
        <f t="shared" si="1990"/>
        <v/>
      </c>
      <c r="X380" s="59" t="str">
        <f t="shared" si="1991"/>
        <v/>
      </c>
      <c r="Y380" s="59" t="str">
        <f t="shared" si="1992"/>
        <v/>
      </c>
      <c r="Z380" s="75"/>
      <c r="AA380" s="59" t="str">
        <f t="shared" si="1993"/>
        <v/>
      </c>
      <c r="AB380" s="59" t="str">
        <f t="shared" si="1994"/>
        <v/>
      </c>
      <c r="AC380" s="59" t="str">
        <f t="shared" si="1995"/>
        <v xml:space="preserve"> </v>
      </c>
      <c r="AD380" s="75"/>
      <c r="AE380" s="59">
        <f t="shared" si="1996"/>
        <v>0</v>
      </c>
      <c r="AF380" s="59" t="str">
        <f t="shared" si="1997"/>
        <v/>
      </c>
      <c r="AG380" s="59" t="str">
        <f t="shared" si="1998"/>
        <v/>
      </c>
      <c r="AH380" s="59" t="str">
        <f t="shared" si="1999"/>
        <v/>
      </c>
      <c r="AI380" s="59" t="str">
        <f t="shared" si="2000"/>
        <v/>
      </c>
      <c r="AJ380" s="59" t="str">
        <f t="shared" si="2001"/>
        <v xml:space="preserve"> </v>
      </c>
      <c r="AK380" s="75"/>
      <c r="AL380" s="59" t="str">
        <f t="shared" si="2002"/>
        <v/>
      </c>
      <c r="AM380" s="59" t="str">
        <f t="shared" si="2003"/>
        <v/>
      </c>
      <c r="AN380" s="59" t="str">
        <f t="shared" si="2004"/>
        <v xml:space="preserve"> </v>
      </c>
      <c r="AO380" s="75"/>
      <c r="AP380" s="59" t="str">
        <f t="shared" si="2005"/>
        <v/>
      </c>
      <c r="AQ380" s="59" t="str">
        <f t="shared" si="2006"/>
        <v/>
      </c>
      <c r="AR380" s="59" t="str">
        <f t="shared" si="2007"/>
        <v xml:space="preserve"> </v>
      </c>
      <c r="AS380" s="75"/>
      <c r="AT380" s="59">
        <f t="shared" si="2008"/>
        <v>0</v>
      </c>
      <c r="AU380" s="59" t="str">
        <f t="shared" si="2009"/>
        <v/>
      </c>
      <c r="AV380" s="59" t="str">
        <f t="shared" si="2010"/>
        <v/>
      </c>
      <c r="AW380" s="59" t="str">
        <f t="shared" si="2011"/>
        <v/>
      </c>
      <c r="AX380" s="59" t="str">
        <f t="shared" si="2012"/>
        <v/>
      </c>
      <c r="AY380" s="59" t="str">
        <f t="shared" si="2013"/>
        <v xml:space="preserve"> </v>
      </c>
      <c r="AZ380" s="75"/>
      <c r="BA380" s="59" t="str">
        <f t="shared" si="2014"/>
        <v/>
      </c>
      <c r="BB380" s="59" t="str">
        <f t="shared" si="2015"/>
        <v/>
      </c>
      <c r="BC380" s="59" t="str">
        <f t="shared" si="2016"/>
        <v xml:space="preserve"> </v>
      </c>
      <c r="BD380" s="75"/>
      <c r="BE380" s="59" t="str">
        <f t="shared" si="2017"/>
        <v/>
      </c>
      <c r="BF380" s="59" t="str">
        <f t="shared" si="2018"/>
        <v/>
      </c>
      <c r="BG380" s="59" t="str">
        <f t="shared" si="2019"/>
        <v xml:space="preserve"> </v>
      </c>
      <c r="BH380" s="75"/>
      <c r="BI380" s="59">
        <f t="shared" si="2020"/>
        <v>0</v>
      </c>
      <c r="BJ380" s="59" t="str">
        <f t="shared" si="2021"/>
        <v/>
      </c>
      <c r="BK380" s="59" t="str">
        <f t="shared" si="2022"/>
        <v/>
      </c>
      <c r="BL380" s="59" t="str">
        <f t="shared" si="2023"/>
        <v/>
      </c>
      <c r="BM380" s="59" t="str">
        <f t="shared" si="2024"/>
        <v/>
      </c>
      <c r="BN380" s="59" t="str">
        <f t="shared" si="2025"/>
        <v>zero euro</v>
      </c>
      <c r="BO380" s="75"/>
      <c r="BP380" s="59" t="str">
        <f t="shared" si="2026"/>
        <v/>
      </c>
      <c r="BQ380" s="75"/>
      <c r="BR380" s="59" t="str">
        <f t="shared" si="2027"/>
        <v/>
      </c>
      <c r="BS380" s="59" t="str">
        <f t="shared" si="2028"/>
        <v/>
      </c>
      <c r="BT380" s="59" t="str">
        <f t="shared" si="2029"/>
        <v xml:space="preserve"> </v>
      </c>
      <c r="BU380" s="75"/>
      <c r="BV380" s="59">
        <f t="shared" si="2030"/>
        <v>0</v>
      </c>
      <c r="BW380" s="59" t="str">
        <f t="shared" si="2031"/>
        <v/>
      </c>
      <c r="BX380" s="59" t="str">
        <f t="shared" si="2032"/>
        <v/>
      </c>
      <c r="BY380" s="59" t="str">
        <f t="shared" si="2033"/>
        <v/>
      </c>
      <c r="BZ380" s="59" t="str">
        <f t="shared" si="2034"/>
        <v/>
      </c>
      <c r="CA380" s="59" t="str">
        <f t="shared" si="2035"/>
        <v xml:space="preserve"> </v>
      </c>
      <c r="CB380" s="75"/>
      <c r="CC380" s="19" t="str">
        <f t="shared" si="2036"/>
        <v xml:space="preserve">       zero euro  </v>
      </c>
      <c r="CD380" s="47" t="e">
        <f>#REF!*H380</f>
        <v>#REF!</v>
      </c>
    </row>
    <row r="381" spans="1:82" s="10" customFormat="1" ht="11.25" x14ac:dyDescent="0.2">
      <c r="A381" s="23" t="s">
        <v>337</v>
      </c>
      <c r="B381" s="39">
        <v>4</v>
      </c>
      <c r="C381" s="80">
        <f>C377</f>
        <v>2</v>
      </c>
      <c r="D381" s="80">
        <v>3</v>
      </c>
      <c r="E381" s="49">
        <f>IF(G381="","",MAX(E$9:E380)+1)</f>
        <v>284</v>
      </c>
      <c r="F381" s="76" t="s">
        <v>299</v>
      </c>
      <c r="G381" s="48" t="s">
        <v>374</v>
      </c>
      <c r="H381" s="43">
        <v>0</v>
      </c>
      <c r="I381" s="79" t="str">
        <f t="shared" si="1978"/>
        <v xml:space="preserve"> 0,00</v>
      </c>
      <c r="J381" s="79" t="str">
        <f t="shared" si="1979"/>
        <v>0</v>
      </c>
      <c r="K381" s="79" t="str">
        <f t="shared" si="1980"/>
        <v>0</v>
      </c>
      <c r="L381" s="79" t="str">
        <f t="shared" si="1981"/>
        <v>0</v>
      </c>
      <c r="M381" s="79" t="str">
        <f t="shared" si="1982"/>
        <v>0</v>
      </c>
      <c r="N381" s="79" t="str">
        <f t="shared" si="1983"/>
        <v>0</v>
      </c>
      <c r="O381" s="79" t="str">
        <f t="shared" si="1984"/>
        <v>0</v>
      </c>
      <c r="P381" s="79" t="str">
        <f t="shared" si="1985"/>
        <v>0</v>
      </c>
      <c r="Q381" s="79" t="str">
        <f t="shared" si="1986"/>
        <v>0</v>
      </c>
      <c r="R381" s="79" t="str">
        <f t="shared" si="1987"/>
        <v>0</v>
      </c>
      <c r="S381" s="79" t="s">
        <v>12</v>
      </c>
      <c r="T381" s="79" t="str">
        <f t="shared" si="1988"/>
        <v>0</v>
      </c>
      <c r="U381" s="79" t="str">
        <f t="shared" si="1989"/>
        <v>0</v>
      </c>
      <c r="V381" s="75"/>
      <c r="W381" s="59" t="str">
        <f t="shared" si="1990"/>
        <v/>
      </c>
      <c r="X381" s="59" t="str">
        <f t="shared" si="1991"/>
        <v/>
      </c>
      <c r="Y381" s="59" t="str">
        <f t="shared" si="1992"/>
        <v/>
      </c>
      <c r="Z381" s="75"/>
      <c r="AA381" s="59" t="str">
        <f t="shared" si="1993"/>
        <v/>
      </c>
      <c r="AB381" s="59" t="str">
        <f t="shared" si="1994"/>
        <v/>
      </c>
      <c r="AC381" s="59" t="str">
        <f t="shared" si="1995"/>
        <v xml:space="preserve"> </v>
      </c>
      <c r="AD381" s="75"/>
      <c r="AE381" s="59">
        <f t="shared" si="1996"/>
        <v>0</v>
      </c>
      <c r="AF381" s="59" t="str">
        <f t="shared" si="1997"/>
        <v/>
      </c>
      <c r="AG381" s="59" t="str">
        <f t="shared" si="1998"/>
        <v/>
      </c>
      <c r="AH381" s="59" t="str">
        <f t="shared" si="1999"/>
        <v/>
      </c>
      <c r="AI381" s="59" t="str">
        <f t="shared" si="2000"/>
        <v/>
      </c>
      <c r="AJ381" s="59" t="str">
        <f t="shared" si="2001"/>
        <v xml:space="preserve"> </v>
      </c>
      <c r="AK381" s="75"/>
      <c r="AL381" s="59" t="str">
        <f t="shared" si="2002"/>
        <v/>
      </c>
      <c r="AM381" s="59" t="str">
        <f t="shared" si="2003"/>
        <v/>
      </c>
      <c r="AN381" s="59" t="str">
        <f t="shared" si="2004"/>
        <v xml:space="preserve"> </v>
      </c>
      <c r="AO381" s="75"/>
      <c r="AP381" s="59" t="str">
        <f t="shared" si="2005"/>
        <v/>
      </c>
      <c r="AQ381" s="59" t="str">
        <f t="shared" si="2006"/>
        <v/>
      </c>
      <c r="AR381" s="59" t="str">
        <f t="shared" si="2007"/>
        <v xml:space="preserve"> </v>
      </c>
      <c r="AS381" s="75"/>
      <c r="AT381" s="59">
        <f t="shared" si="2008"/>
        <v>0</v>
      </c>
      <c r="AU381" s="59" t="str">
        <f t="shared" si="2009"/>
        <v/>
      </c>
      <c r="AV381" s="59" t="str">
        <f t="shared" si="2010"/>
        <v/>
      </c>
      <c r="AW381" s="59" t="str">
        <f t="shared" si="2011"/>
        <v/>
      </c>
      <c r="AX381" s="59" t="str">
        <f t="shared" si="2012"/>
        <v/>
      </c>
      <c r="AY381" s="59" t="str">
        <f t="shared" si="2013"/>
        <v xml:space="preserve"> </v>
      </c>
      <c r="AZ381" s="75"/>
      <c r="BA381" s="59" t="str">
        <f t="shared" si="2014"/>
        <v/>
      </c>
      <c r="BB381" s="59" t="str">
        <f t="shared" si="2015"/>
        <v/>
      </c>
      <c r="BC381" s="59" t="str">
        <f t="shared" si="2016"/>
        <v xml:space="preserve"> </v>
      </c>
      <c r="BD381" s="75"/>
      <c r="BE381" s="59" t="str">
        <f t="shared" si="2017"/>
        <v/>
      </c>
      <c r="BF381" s="59" t="str">
        <f t="shared" si="2018"/>
        <v/>
      </c>
      <c r="BG381" s="59" t="str">
        <f t="shared" si="2019"/>
        <v xml:space="preserve"> </v>
      </c>
      <c r="BH381" s="75"/>
      <c r="BI381" s="59">
        <f t="shared" si="2020"/>
        <v>0</v>
      </c>
      <c r="BJ381" s="59" t="str">
        <f t="shared" si="2021"/>
        <v/>
      </c>
      <c r="BK381" s="59" t="str">
        <f t="shared" si="2022"/>
        <v/>
      </c>
      <c r="BL381" s="59" t="str">
        <f t="shared" si="2023"/>
        <v/>
      </c>
      <c r="BM381" s="59" t="str">
        <f t="shared" si="2024"/>
        <v/>
      </c>
      <c r="BN381" s="59" t="str">
        <f t="shared" si="2025"/>
        <v>zero euro</v>
      </c>
      <c r="BO381" s="75"/>
      <c r="BP381" s="59" t="str">
        <f t="shared" si="2026"/>
        <v/>
      </c>
      <c r="BQ381" s="75"/>
      <c r="BR381" s="59" t="str">
        <f t="shared" si="2027"/>
        <v/>
      </c>
      <c r="BS381" s="59" t="str">
        <f t="shared" si="2028"/>
        <v/>
      </c>
      <c r="BT381" s="59" t="str">
        <f t="shared" si="2029"/>
        <v xml:space="preserve"> </v>
      </c>
      <c r="BU381" s="75"/>
      <c r="BV381" s="59">
        <f t="shared" si="2030"/>
        <v>0</v>
      </c>
      <c r="BW381" s="59" t="str">
        <f t="shared" si="2031"/>
        <v/>
      </c>
      <c r="BX381" s="59" t="str">
        <f t="shared" si="2032"/>
        <v/>
      </c>
      <c r="BY381" s="59" t="str">
        <f t="shared" si="2033"/>
        <v/>
      </c>
      <c r="BZ381" s="59" t="str">
        <f t="shared" si="2034"/>
        <v/>
      </c>
      <c r="CA381" s="59" t="str">
        <f t="shared" si="2035"/>
        <v xml:space="preserve"> </v>
      </c>
      <c r="CB381" s="75"/>
      <c r="CC381" s="19" t="str">
        <f t="shared" si="2036"/>
        <v xml:space="preserve">       zero euro  </v>
      </c>
      <c r="CD381" s="47" t="e">
        <f>#REF!*H381</f>
        <v>#REF!</v>
      </c>
    </row>
    <row r="382" spans="1:82" s="10" customFormat="1" ht="11.25" x14ac:dyDescent="0.2">
      <c r="A382" s="23" t="s">
        <v>337</v>
      </c>
      <c r="B382" s="39">
        <v>4</v>
      </c>
      <c r="C382" s="80">
        <f t="shared" ref="C382:C383" si="2039">C381</f>
        <v>2</v>
      </c>
      <c r="D382" s="80">
        <v>3</v>
      </c>
      <c r="E382" s="49">
        <f>IF(G382="","",MAX(E$9:E381)+1)</f>
        <v>285</v>
      </c>
      <c r="F382" s="76" t="s">
        <v>300</v>
      </c>
      <c r="G382" s="48" t="s">
        <v>374</v>
      </c>
      <c r="H382" s="43">
        <v>0</v>
      </c>
      <c r="I382" s="79" t="str">
        <f t="shared" si="1978"/>
        <v xml:space="preserve"> 0,00</v>
      </c>
      <c r="J382" s="79" t="str">
        <f t="shared" si="1979"/>
        <v>0</v>
      </c>
      <c r="K382" s="79" t="str">
        <f t="shared" si="1980"/>
        <v>0</v>
      </c>
      <c r="L382" s="79" t="str">
        <f t="shared" si="1981"/>
        <v>0</v>
      </c>
      <c r="M382" s="79" t="str">
        <f t="shared" si="1982"/>
        <v>0</v>
      </c>
      <c r="N382" s="79" t="str">
        <f t="shared" si="1983"/>
        <v>0</v>
      </c>
      <c r="O382" s="79" t="str">
        <f t="shared" si="1984"/>
        <v>0</v>
      </c>
      <c r="P382" s="79" t="str">
        <f t="shared" si="1985"/>
        <v>0</v>
      </c>
      <c r="Q382" s="79" t="str">
        <f t="shared" si="1986"/>
        <v>0</v>
      </c>
      <c r="R382" s="79" t="str">
        <f t="shared" si="1987"/>
        <v>0</v>
      </c>
      <c r="S382" s="79" t="s">
        <v>12</v>
      </c>
      <c r="T382" s="79" t="str">
        <f t="shared" si="1988"/>
        <v>0</v>
      </c>
      <c r="U382" s="79" t="str">
        <f t="shared" si="1989"/>
        <v>0</v>
      </c>
      <c r="V382" s="75"/>
      <c r="W382" s="59" t="str">
        <f t="shared" si="1990"/>
        <v/>
      </c>
      <c r="X382" s="59" t="str">
        <f t="shared" si="1991"/>
        <v/>
      </c>
      <c r="Y382" s="59" t="str">
        <f t="shared" si="1992"/>
        <v/>
      </c>
      <c r="Z382" s="75"/>
      <c r="AA382" s="59" t="str">
        <f t="shared" si="1993"/>
        <v/>
      </c>
      <c r="AB382" s="59" t="str">
        <f t="shared" si="1994"/>
        <v/>
      </c>
      <c r="AC382" s="59" t="str">
        <f t="shared" si="1995"/>
        <v xml:space="preserve"> </v>
      </c>
      <c r="AD382" s="75"/>
      <c r="AE382" s="59">
        <f t="shared" si="1996"/>
        <v>0</v>
      </c>
      <c r="AF382" s="59" t="str">
        <f t="shared" si="1997"/>
        <v/>
      </c>
      <c r="AG382" s="59" t="str">
        <f t="shared" si="1998"/>
        <v/>
      </c>
      <c r="AH382" s="59" t="str">
        <f t="shared" si="1999"/>
        <v/>
      </c>
      <c r="AI382" s="59" t="str">
        <f t="shared" si="2000"/>
        <v/>
      </c>
      <c r="AJ382" s="59" t="str">
        <f t="shared" si="2001"/>
        <v xml:space="preserve"> </v>
      </c>
      <c r="AK382" s="75"/>
      <c r="AL382" s="59" t="str">
        <f t="shared" si="2002"/>
        <v/>
      </c>
      <c r="AM382" s="59" t="str">
        <f t="shared" si="2003"/>
        <v/>
      </c>
      <c r="AN382" s="59" t="str">
        <f t="shared" si="2004"/>
        <v xml:space="preserve"> </v>
      </c>
      <c r="AO382" s="75"/>
      <c r="AP382" s="59" t="str">
        <f t="shared" si="2005"/>
        <v/>
      </c>
      <c r="AQ382" s="59" t="str">
        <f t="shared" si="2006"/>
        <v/>
      </c>
      <c r="AR382" s="59" t="str">
        <f t="shared" si="2007"/>
        <v xml:space="preserve"> </v>
      </c>
      <c r="AS382" s="75"/>
      <c r="AT382" s="59">
        <f t="shared" si="2008"/>
        <v>0</v>
      </c>
      <c r="AU382" s="59" t="str">
        <f t="shared" si="2009"/>
        <v/>
      </c>
      <c r="AV382" s="59" t="str">
        <f t="shared" si="2010"/>
        <v/>
      </c>
      <c r="AW382" s="59" t="str">
        <f t="shared" si="2011"/>
        <v/>
      </c>
      <c r="AX382" s="59" t="str">
        <f t="shared" si="2012"/>
        <v/>
      </c>
      <c r="AY382" s="59" t="str">
        <f t="shared" si="2013"/>
        <v xml:space="preserve"> </v>
      </c>
      <c r="AZ382" s="75"/>
      <c r="BA382" s="59" t="str">
        <f t="shared" si="2014"/>
        <v/>
      </c>
      <c r="BB382" s="59" t="str">
        <f t="shared" si="2015"/>
        <v/>
      </c>
      <c r="BC382" s="59" t="str">
        <f t="shared" si="2016"/>
        <v xml:space="preserve"> </v>
      </c>
      <c r="BD382" s="75"/>
      <c r="BE382" s="59" t="str">
        <f t="shared" si="2017"/>
        <v/>
      </c>
      <c r="BF382" s="59" t="str">
        <f t="shared" si="2018"/>
        <v/>
      </c>
      <c r="BG382" s="59" t="str">
        <f t="shared" si="2019"/>
        <v xml:space="preserve"> </v>
      </c>
      <c r="BH382" s="75"/>
      <c r="BI382" s="59">
        <f t="shared" si="2020"/>
        <v>0</v>
      </c>
      <c r="BJ382" s="59" t="str">
        <f t="shared" si="2021"/>
        <v/>
      </c>
      <c r="BK382" s="59" t="str">
        <f t="shared" si="2022"/>
        <v/>
      </c>
      <c r="BL382" s="59" t="str">
        <f t="shared" si="2023"/>
        <v/>
      </c>
      <c r="BM382" s="59" t="str">
        <f t="shared" si="2024"/>
        <v/>
      </c>
      <c r="BN382" s="59" t="str">
        <f t="shared" si="2025"/>
        <v>zero euro</v>
      </c>
      <c r="BO382" s="75"/>
      <c r="BP382" s="59" t="str">
        <f t="shared" si="2026"/>
        <v/>
      </c>
      <c r="BQ382" s="75"/>
      <c r="BR382" s="59" t="str">
        <f t="shared" si="2027"/>
        <v/>
      </c>
      <c r="BS382" s="59" t="str">
        <f t="shared" si="2028"/>
        <v/>
      </c>
      <c r="BT382" s="59" t="str">
        <f t="shared" si="2029"/>
        <v xml:space="preserve"> </v>
      </c>
      <c r="BU382" s="75"/>
      <c r="BV382" s="59">
        <f t="shared" si="2030"/>
        <v>0</v>
      </c>
      <c r="BW382" s="59" t="str">
        <f t="shared" si="2031"/>
        <v/>
      </c>
      <c r="BX382" s="59" t="str">
        <f t="shared" si="2032"/>
        <v/>
      </c>
      <c r="BY382" s="59" t="str">
        <f t="shared" si="2033"/>
        <v/>
      </c>
      <c r="BZ382" s="59" t="str">
        <f t="shared" si="2034"/>
        <v/>
      </c>
      <c r="CA382" s="59" t="str">
        <f t="shared" si="2035"/>
        <v xml:space="preserve"> </v>
      </c>
      <c r="CB382" s="75"/>
      <c r="CC382" s="19" t="str">
        <f t="shared" si="2036"/>
        <v xml:space="preserve">       zero euro  </v>
      </c>
      <c r="CD382" s="47" t="e">
        <f>#REF!*H382</f>
        <v>#REF!</v>
      </c>
    </row>
    <row r="383" spans="1:82" s="10" customFormat="1" ht="11.25" x14ac:dyDescent="0.2">
      <c r="A383" s="23" t="s">
        <v>337</v>
      </c>
      <c r="B383" s="39">
        <v>4</v>
      </c>
      <c r="C383" s="80">
        <f t="shared" si="2039"/>
        <v>2</v>
      </c>
      <c r="D383" s="80">
        <v>3</v>
      </c>
      <c r="E383" s="49">
        <f>IF(G383="","",MAX(E$9:E382)+1)</f>
        <v>286</v>
      </c>
      <c r="F383" s="76" t="s">
        <v>301</v>
      </c>
      <c r="G383" s="48" t="s">
        <v>374</v>
      </c>
      <c r="H383" s="43">
        <v>0</v>
      </c>
      <c r="I383" s="79" t="str">
        <f t="shared" si="1978"/>
        <v xml:space="preserve"> 0,00</v>
      </c>
      <c r="J383" s="79" t="str">
        <f t="shared" si="1979"/>
        <v>0</v>
      </c>
      <c r="K383" s="79" t="str">
        <f t="shared" si="1980"/>
        <v>0</v>
      </c>
      <c r="L383" s="79" t="str">
        <f t="shared" si="1981"/>
        <v>0</v>
      </c>
      <c r="M383" s="79" t="str">
        <f t="shared" si="1982"/>
        <v>0</v>
      </c>
      <c r="N383" s="79" t="str">
        <f t="shared" si="1983"/>
        <v>0</v>
      </c>
      <c r="O383" s="79" t="str">
        <f t="shared" si="1984"/>
        <v>0</v>
      </c>
      <c r="P383" s="79" t="str">
        <f t="shared" si="1985"/>
        <v>0</v>
      </c>
      <c r="Q383" s="79" t="str">
        <f t="shared" si="1986"/>
        <v>0</v>
      </c>
      <c r="R383" s="79" t="str">
        <f t="shared" si="1987"/>
        <v>0</v>
      </c>
      <c r="S383" s="79" t="s">
        <v>12</v>
      </c>
      <c r="T383" s="79" t="str">
        <f t="shared" si="1988"/>
        <v>0</v>
      </c>
      <c r="U383" s="79" t="str">
        <f t="shared" si="1989"/>
        <v>0</v>
      </c>
      <c r="V383" s="75"/>
      <c r="W383" s="59" t="str">
        <f t="shared" si="1990"/>
        <v/>
      </c>
      <c r="X383" s="59" t="str">
        <f t="shared" si="1991"/>
        <v/>
      </c>
      <c r="Y383" s="59" t="str">
        <f t="shared" si="1992"/>
        <v/>
      </c>
      <c r="Z383" s="75"/>
      <c r="AA383" s="59" t="str">
        <f t="shared" si="1993"/>
        <v/>
      </c>
      <c r="AB383" s="59" t="str">
        <f t="shared" si="1994"/>
        <v/>
      </c>
      <c r="AC383" s="59" t="str">
        <f t="shared" si="1995"/>
        <v xml:space="preserve"> </v>
      </c>
      <c r="AD383" s="75"/>
      <c r="AE383" s="59">
        <f t="shared" si="1996"/>
        <v>0</v>
      </c>
      <c r="AF383" s="59" t="str">
        <f t="shared" si="1997"/>
        <v/>
      </c>
      <c r="AG383" s="59" t="str">
        <f t="shared" si="1998"/>
        <v/>
      </c>
      <c r="AH383" s="59" t="str">
        <f t="shared" si="1999"/>
        <v/>
      </c>
      <c r="AI383" s="59" t="str">
        <f t="shared" si="2000"/>
        <v/>
      </c>
      <c r="AJ383" s="59" t="str">
        <f t="shared" si="2001"/>
        <v xml:space="preserve"> </v>
      </c>
      <c r="AK383" s="75"/>
      <c r="AL383" s="59" t="str">
        <f t="shared" si="2002"/>
        <v/>
      </c>
      <c r="AM383" s="59" t="str">
        <f t="shared" si="2003"/>
        <v/>
      </c>
      <c r="AN383" s="59" t="str">
        <f t="shared" si="2004"/>
        <v xml:space="preserve"> </v>
      </c>
      <c r="AO383" s="75"/>
      <c r="AP383" s="59" t="str">
        <f t="shared" si="2005"/>
        <v/>
      </c>
      <c r="AQ383" s="59" t="str">
        <f t="shared" si="2006"/>
        <v/>
      </c>
      <c r="AR383" s="59" t="str">
        <f t="shared" si="2007"/>
        <v xml:space="preserve"> </v>
      </c>
      <c r="AS383" s="75"/>
      <c r="AT383" s="59">
        <f t="shared" si="2008"/>
        <v>0</v>
      </c>
      <c r="AU383" s="59" t="str">
        <f t="shared" si="2009"/>
        <v/>
      </c>
      <c r="AV383" s="59" t="str">
        <f t="shared" si="2010"/>
        <v/>
      </c>
      <c r="AW383" s="59" t="str">
        <f t="shared" si="2011"/>
        <v/>
      </c>
      <c r="AX383" s="59" t="str">
        <f t="shared" si="2012"/>
        <v/>
      </c>
      <c r="AY383" s="59" t="str">
        <f t="shared" si="2013"/>
        <v xml:space="preserve"> </v>
      </c>
      <c r="AZ383" s="75"/>
      <c r="BA383" s="59" t="str">
        <f t="shared" si="2014"/>
        <v/>
      </c>
      <c r="BB383" s="59" t="str">
        <f t="shared" si="2015"/>
        <v/>
      </c>
      <c r="BC383" s="59" t="str">
        <f t="shared" si="2016"/>
        <v xml:space="preserve"> </v>
      </c>
      <c r="BD383" s="75"/>
      <c r="BE383" s="59" t="str">
        <f t="shared" si="2017"/>
        <v/>
      </c>
      <c r="BF383" s="59" t="str">
        <f t="shared" si="2018"/>
        <v/>
      </c>
      <c r="BG383" s="59" t="str">
        <f t="shared" si="2019"/>
        <v xml:space="preserve"> </v>
      </c>
      <c r="BH383" s="75"/>
      <c r="BI383" s="59">
        <f t="shared" si="2020"/>
        <v>0</v>
      </c>
      <c r="BJ383" s="59" t="str">
        <f t="shared" si="2021"/>
        <v/>
      </c>
      <c r="BK383" s="59" t="str">
        <f t="shared" si="2022"/>
        <v/>
      </c>
      <c r="BL383" s="59" t="str">
        <f t="shared" si="2023"/>
        <v/>
      </c>
      <c r="BM383" s="59" t="str">
        <f t="shared" si="2024"/>
        <v/>
      </c>
      <c r="BN383" s="59" t="str">
        <f t="shared" si="2025"/>
        <v>zero euro</v>
      </c>
      <c r="BO383" s="75"/>
      <c r="BP383" s="59" t="str">
        <f t="shared" si="2026"/>
        <v/>
      </c>
      <c r="BQ383" s="75"/>
      <c r="BR383" s="59" t="str">
        <f t="shared" si="2027"/>
        <v/>
      </c>
      <c r="BS383" s="59" t="str">
        <f t="shared" si="2028"/>
        <v/>
      </c>
      <c r="BT383" s="59" t="str">
        <f t="shared" si="2029"/>
        <v xml:space="preserve"> </v>
      </c>
      <c r="BU383" s="75"/>
      <c r="BV383" s="59">
        <f t="shared" si="2030"/>
        <v>0</v>
      </c>
      <c r="BW383" s="59" t="str">
        <f t="shared" si="2031"/>
        <v/>
      </c>
      <c r="BX383" s="59" t="str">
        <f t="shared" si="2032"/>
        <v/>
      </c>
      <c r="BY383" s="59" t="str">
        <f t="shared" si="2033"/>
        <v/>
      </c>
      <c r="BZ383" s="59" t="str">
        <f t="shared" si="2034"/>
        <v/>
      </c>
      <c r="CA383" s="59" t="str">
        <f t="shared" si="2035"/>
        <v xml:space="preserve"> </v>
      </c>
      <c r="CB383" s="75"/>
      <c r="CC383" s="19" t="str">
        <f t="shared" si="2036"/>
        <v xml:space="preserve">       zero euro  </v>
      </c>
      <c r="CD383" s="47" t="e">
        <f>#REF!*H383</f>
        <v>#REF!</v>
      </c>
    </row>
    <row r="384" spans="1:82" s="10" customFormat="1" ht="11.25" x14ac:dyDescent="0.2">
      <c r="A384" s="23" t="s">
        <v>337</v>
      </c>
      <c r="B384" s="39">
        <v>4</v>
      </c>
      <c r="C384" s="80">
        <f>C383</f>
        <v>2</v>
      </c>
      <c r="D384" s="80">
        <v>3</v>
      </c>
      <c r="E384" s="49">
        <f>IF(G384="","",MAX(E$9:E383)+1)</f>
        <v>287</v>
      </c>
      <c r="F384" s="76" t="s">
        <v>302</v>
      </c>
      <c r="G384" s="48" t="s">
        <v>374</v>
      </c>
      <c r="H384" s="43">
        <v>0</v>
      </c>
      <c r="I384" s="79" t="str">
        <f t="shared" si="1978"/>
        <v xml:space="preserve"> 0,00</v>
      </c>
      <c r="J384" s="79" t="str">
        <f t="shared" si="1979"/>
        <v>0</v>
      </c>
      <c r="K384" s="79" t="str">
        <f t="shared" si="1980"/>
        <v>0</v>
      </c>
      <c r="L384" s="79" t="str">
        <f t="shared" si="1981"/>
        <v>0</v>
      </c>
      <c r="M384" s="79" t="str">
        <f t="shared" si="1982"/>
        <v>0</v>
      </c>
      <c r="N384" s="79" t="str">
        <f t="shared" si="1983"/>
        <v>0</v>
      </c>
      <c r="O384" s="79" t="str">
        <f t="shared" si="1984"/>
        <v>0</v>
      </c>
      <c r="P384" s="79" t="str">
        <f t="shared" si="1985"/>
        <v>0</v>
      </c>
      <c r="Q384" s="79" t="str">
        <f t="shared" si="1986"/>
        <v>0</v>
      </c>
      <c r="R384" s="79" t="str">
        <f t="shared" si="1987"/>
        <v>0</v>
      </c>
      <c r="S384" s="79" t="s">
        <v>12</v>
      </c>
      <c r="T384" s="79" t="str">
        <f t="shared" si="1988"/>
        <v>0</v>
      </c>
      <c r="U384" s="79" t="str">
        <f t="shared" si="1989"/>
        <v>0</v>
      </c>
      <c r="V384" s="75"/>
      <c r="W384" s="59" t="str">
        <f t="shared" si="1990"/>
        <v/>
      </c>
      <c r="X384" s="59" t="str">
        <f t="shared" si="1991"/>
        <v/>
      </c>
      <c r="Y384" s="59" t="str">
        <f t="shared" si="1992"/>
        <v/>
      </c>
      <c r="Z384" s="75"/>
      <c r="AA384" s="59" t="str">
        <f t="shared" si="1993"/>
        <v/>
      </c>
      <c r="AB384" s="59" t="str">
        <f t="shared" si="1994"/>
        <v/>
      </c>
      <c r="AC384" s="59" t="str">
        <f t="shared" si="1995"/>
        <v xml:space="preserve"> </v>
      </c>
      <c r="AD384" s="75"/>
      <c r="AE384" s="59">
        <f t="shared" si="1996"/>
        <v>0</v>
      </c>
      <c r="AF384" s="59" t="str">
        <f t="shared" si="1997"/>
        <v/>
      </c>
      <c r="AG384" s="59" t="str">
        <f t="shared" si="1998"/>
        <v/>
      </c>
      <c r="AH384" s="59" t="str">
        <f t="shared" si="1999"/>
        <v/>
      </c>
      <c r="AI384" s="59" t="str">
        <f t="shared" si="2000"/>
        <v/>
      </c>
      <c r="AJ384" s="59" t="str">
        <f t="shared" si="2001"/>
        <v xml:space="preserve"> </v>
      </c>
      <c r="AK384" s="75"/>
      <c r="AL384" s="59" t="str">
        <f t="shared" si="2002"/>
        <v/>
      </c>
      <c r="AM384" s="59" t="str">
        <f t="shared" si="2003"/>
        <v/>
      </c>
      <c r="AN384" s="59" t="str">
        <f t="shared" si="2004"/>
        <v xml:space="preserve"> </v>
      </c>
      <c r="AO384" s="75"/>
      <c r="AP384" s="59" t="str">
        <f t="shared" si="2005"/>
        <v/>
      </c>
      <c r="AQ384" s="59" t="str">
        <f t="shared" si="2006"/>
        <v/>
      </c>
      <c r="AR384" s="59" t="str">
        <f t="shared" si="2007"/>
        <v xml:space="preserve"> </v>
      </c>
      <c r="AS384" s="75"/>
      <c r="AT384" s="59">
        <f t="shared" si="2008"/>
        <v>0</v>
      </c>
      <c r="AU384" s="59" t="str">
        <f t="shared" si="2009"/>
        <v/>
      </c>
      <c r="AV384" s="59" t="str">
        <f t="shared" si="2010"/>
        <v/>
      </c>
      <c r="AW384" s="59" t="str">
        <f t="shared" si="2011"/>
        <v/>
      </c>
      <c r="AX384" s="59" t="str">
        <f t="shared" si="2012"/>
        <v/>
      </c>
      <c r="AY384" s="59" t="str">
        <f t="shared" si="2013"/>
        <v xml:space="preserve"> </v>
      </c>
      <c r="AZ384" s="75"/>
      <c r="BA384" s="59" t="str">
        <f t="shared" si="2014"/>
        <v/>
      </c>
      <c r="BB384" s="59" t="str">
        <f t="shared" si="2015"/>
        <v/>
      </c>
      <c r="BC384" s="59" t="str">
        <f t="shared" si="2016"/>
        <v xml:space="preserve"> </v>
      </c>
      <c r="BD384" s="75"/>
      <c r="BE384" s="59" t="str">
        <f t="shared" si="2017"/>
        <v/>
      </c>
      <c r="BF384" s="59" t="str">
        <f t="shared" si="2018"/>
        <v/>
      </c>
      <c r="BG384" s="59" t="str">
        <f t="shared" si="2019"/>
        <v xml:space="preserve"> </v>
      </c>
      <c r="BH384" s="75"/>
      <c r="BI384" s="59">
        <f t="shared" si="2020"/>
        <v>0</v>
      </c>
      <c r="BJ384" s="59" t="str">
        <f t="shared" si="2021"/>
        <v/>
      </c>
      <c r="BK384" s="59" t="str">
        <f t="shared" si="2022"/>
        <v/>
      </c>
      <c r="BL384" s="59" t="str">
        <f t="shared" si="2023"/>
        <v/>
      </c>
      <c r="BM384" s="59" t="str">
        <f t="shared" si="2024"/>
        <v/>
      </c>
      <c r="BN384" s="59" t="str">
        <f t="shared" si="2025"/>
        <v>zero euro</v>
      </c>
      <c r="BO384" s="75"/>
      <c r="BP384" s="59" t="str">
        <f t="shared" si="2026"/>
        <v/>
      </c>
      <c r="BQ384" s="75"/>
      <c r="BR384" s="59" t="str">
        <f t="shared" si="2027"/>
        <v/>
      </c>
      <c r="BS384" s="59" t="str">
        <f t="shared" si="2028"/>
        <v/>
      </c>
      <c r="BT384" s="59" t="str">
        <f t="shared" si="2029"/>
        <v xml:space="preserve"> </v>
      </c>
      <c r="BU384" s="75"/>
      <c r="BV384" s="59">
        <f t="shared" si="2030"/>
        <v>0</v>
      </c>
      <c r="BW384" s="59" t="str">
        <f t="shared" si="2031"/>
        <v/>
      </c>
      <c r="BX384" s="59" t="str">
        <f t="shared" si="2032"/>
        <v/>
      </c>
      <c r="BY384" s="59" t="str">
        <f t="shared" si="2033"/>
        <v/>
      </c>
      <c r="BZ384" s="59" t="str">
        <f t="shared" si="2034"/>
        <v/>
      </c>
      <c r="CA384" s="59" t="str">
        <f t="shared" si="2035"/>
        <v xml:space="preserve"> </v>
      </c>
      <c r="CB384" s="75"/>
      <c r="CC384" s="19" t="str">
        <f t="shared" si="2036"/>
        <v xml:space="preserve">       zero euro  </v>
      </c>
      <c r="CD384" s="47" t="e">
        <f>#REF!*H384</f>
        <v>#REF!</v>
      </c>
    </row>
    <row r="385" spans="1:82" s="10" customFormat="1" ht="11.25" x14ac:dyDescent="0.2">
      <c r="A385" s="23" t="s">
        <v>337</v>
      </c>
      <c r="B385" s="39">
        <v>4</v>
      </c>
      <c r="C385" s="80">
        <f t="shared" ref="C385" si="2040">C384</f>
        <v>2</v>
      </c>
      <c r="D385" s="80">
        <v>3</v>
      </c>
      <c r="E385" s="49">
        <f>IF(G385="","",MAX(E$9:E384)+1)</f>
        <v>288</v>
      </c>
      <c r="F385" s="76" t="s">
        <v>303</v>
      </c>
      <c r="G385" s="48" t="s">
        <v>374</v>
      </c>
      <c r="H385" s="43">
        <v>0</v>
      </c>
      <c r="I385" s="79" t="str">
        <f t="shared" si="1978"/>
        <v xml:space="preserve"> 0,00</v>
      </c>
      <c r="J385" s="79" t="str">
        <f t="shared" si="1979"/>
        <v>0</v>
      </c>
      <c r="K385" s="79" t="str">
        <f t="shared" si="1980"/>
        <v>0</v>
      </c>
      <c r="L385" s="79" t="str">
        <f t="shared" si="1981"/>
        <v>0</v>
      </c>
      <c r="M385" s="79" t="str">
        <f t="shared" si="1982"/>
        <v>0</v>
      </c>
      <c r="N385" s="79" t="str">
        <f t="shared" si="1983"/>
        <v>0</v>
      </c>
      <c r="O385" s="79" t="str">
        <f t="shared" si="1984"/>
        <v>0</v>
      </c>
      <c r="P385" s="79" t="str">
        <f t="shared" si="1985"/>
        <v>0</v>
      </c>
      <c r="Q385" s="79" t="str">
        <f t="shared" si="1986"/>
        <v>0</v>
      </c>
      <c r="R385" s="79" t="str">
        <f t="shared" si="1987"/>
        <v>0</v>
      </c>
      <c r="S385" s="79" t="s">
        <v>12</v>
      </c>
      <c r="T385" s="79" t="str">
        <f t="shared" si="1988"/>
        <v>0</v>
      </c>
      <c r="U385" s="79" t="str">
        <f t="shared" si="1989"/>
        <v>0</v>
      </c>
      <c r="V385" s="75"/>
      <c r="W385" s="59" t="str">
        <f t="shared" si="1990"/>
        <v/>
      </c>
      <c r="X385" s="59" t="str">
        <f t="shared" si="1991"/>
        <v/>
      </c>
      <c r="Y385" s="59" t="str">
        <f t="shared" si="1992"/>
        <v/>
      </c>
      <c r="Z385" s="75"/>
      <c r="AA385" s="59" t="str">
        <f t="shared" si="1993"/>
        <v/>
      </c>
      <c r="AB385" s="59" t="str">
        <f t="shared" si="1994"/>
        <v/>
      </c>
      <c r="AC385" s="59" t="str">
        <f t="shared" si="1995"/>
        <v xml:space="preserve"> </v>
      </c>
      <c r="AD385" s="75"/>
      <c r="AE385" s="59">
        <f t="shared" si="1996"/>
        <v>0</v>
      </c>
      <c r="AF385" s="59" t="str">
        <f t="shared" si="1997"/>
        <v/>
      </c>
      <c r="AG385" s="59" t="str">
        <f t="shared" si="1998"/>
        <v/>
      </c>
      <c r="AH385" s="59" t="str">
        <f t="shared" si="1999"/>
        <v/>
      </c>
      <c r="AI385" s="59" t="str">
        <f t="shared" si="2000"/>
        <v/>
      </c>
      <c r="AJ385" s="59" t="str">
        <f t="shared" si="2001"/>
        <v xml:space="preserve"> </v>
      </c>
      <c r="AK385" s="75"/>
      <c r="AL385" s="59" t="str">
        <f t="shared" si="2002"/>
        <v/>
      </c>
      <c r="AM385" s="59" t="str">
        <f t="shared" si="2003"/>
        <v/>
      </c>
      <c r="AN385" s="59" t="str">
        <f t="shared" si="2004"/>
        <v xml:space="preserve"> </v>
      </c>
      <c r="AO385" s="75"/>
      <c r="AP385" s="59" t="str">
        <f t="shared" si="2005"/>
        <v/>
      </c>
      <c r="AQ385" s="59" t="str">
        <f t="shared" si="2006"/>
        <v/>
      </c>
      <c r="AR385" s="59" t="str">
        <f t="shared" si="2007"/>
        <v xml:space="preserve"> </v>
      </c>
      <c r="AS385" s="75"/>
      <c r="AT385" s="59">
        <f t="shared" si="2008"/>
        <v>0</v>
      </c>
      <c r="AU385" s="59" t="str">
        <f t="shared" si="2009"/>
        <v/>
      </c>
      <c r="AV385" s="59" t="str">
        <f t="shared" si="2010"/>
        <v/>
      </c>
      <c r="AW385" s="59" t="str">
        <f t="shared" si="2011"/>
        <v/>
      </c>
      <c r="AX385" s="59" t="str">
        <f t="shared" si="2012"/>
        <v/>
      </c>
      <c r="AY385" s="59" t="str">
        <f t="shared" si="2013"/>
        <v xml:space="preserve"> </v>
      </c>
      <c r="AZ385" s="75"/>
      <c r="BA385" s="59" t="str">
        <f t="shared" si="2014"/>
        <v/>
      </c>
      <c r="BB385" s="59" t="str">
        <f t="shared" si="2015"/>
        <v/>
      </c>
      <c r="BC385" s="59" t="str">
        <f t="shared" si="2016"/>
        <v xml:space="preserve"> </v>
      </c>
      <c r="BD385" s="75"/>
      <c r="BE385" s="59" t="str">
        <f t="shared" si="2017"/>
        <v/>
      </c>
      <c r="BF385" s="59" t="str">
        <f t="shared" si="2018"/>
        <v/>
      </c>
      <c r="BG385" s="59" t="str">
        <f t="shared" si="2019"/>
        <v xml:space="preserve"> </v>
      </c>
      <c r="BH385" s="75"/>
      <c r="BI385" s="59">
        <f t="shared" si="2020"/>
        <v>0</v>
      </c>
      <c r="BJ385" s="59" t="str">
        <f t="shared" si="2021"/>
        <v/>
      </c>
      <c r="BK385" s="59" t="str">
        <f t="shared" si="2022"/>
        <v/>
      </c>
      <c r="BL385" s="59" t="str">
        <f t="shared" si="2023"/>
        <v/>
      </c>
      <c r="BM385" s="59" t="str">
        <f t="shared" si="2024"/>
        <v/>
      </c>
      <c r="BN385" s="59" t="str">
        <f t="shared" si="2025"/>
        <v>zero euro</v>
      </c>
      <c r="BO385" s="75"/>
      <c r="BP385" s="59" t="str">
        <f t="shared" si="2026"/>
        <v/>
      </c>
      <c r="BQ385" s="75"/>
      <c r="BR385" s="59" t="str">
        <f t="shared" si="2027"/>
        <v/>
      </c>
      <c r="BS385" s="59" t="str">
        <f t="shared" si="2028"/>
        <v/>
      </c>
      <c r="BT385" s="59" t="str">
        <f t="shared" si="2029"/>
        <v xml:space="preserve"> </v>
      </c>
      <c r="BU385" s="75"/>
      <c r="BV385" s="59">
        <f t="shared" si="2030"/>
        <v>0</v>
      </c>
      <c r="BW385" s="59" t="str">
        <f t="shared" si="2031"/>
        <v/>
      </c>
      <c r="BX385" s="59" t="str">
        <f t="shared" si="2032"/>
        <v/>
      </c>
      <c r="BY385" s="59" t="str">
        <f t="shared" si="2033"/>
        <v/>
      </c>
      <c r="BZ385" s="59" t="str">
        <f t="shared" si="2034"/>
        <v/>
      </c>
      <c r="CA385" s="59" t="str">
        <f t="shared" si="2035"/>
        <v xml:space="preserve"> </v>
      </c>
      <c r="CB385" s="75"/>
      <c r="CC385" s="19" t="str">
        <f t="shared" si="2036"/>
        <v xml:space="preserve">       zero euro  </v>
      </c>
      <c r="CD385" s="47" t="e">
        <f>#REF!*H385</f>
        <v>#REF!</v>
      </c>
    </row>
    <row r="386" spans="1:82" s="10" customFormat="1" ht="11.25" x14ac:dyDescent="0.2">
      <c r="A386" s="23" t="s">
        <v>337</v>
      </c>
      <c r="B386" s="39">
        <v>4</v>
      </c>
      <c r="C386" s="80" t="e">
        <f>#REF!</f>
        <v>#REF!</v>
      </c>
      <c r="D386" s="80">
        <v>3</v>
      </c>
      <c r="E386" s="49">
        <f>IF(G386="","",MAX(E$9:E385)+1)</f>
        <v>289</v>
      </c>
      <c r="F386" s="76" t="s">
        <v>304</v>
      </c>
      <c r="G386" s="48" t="s">
        <v>374</v>
      </c>
      <c r="H386" s="43">
        <v>0</v>
      </c>
      <c r="I386" s="79" t="str">
        <f t="shared" si="1978"/>
        <v xml:space="preserve"> 0,00</v>
      </c>
      <c r="J386" s="79" t="str">
        <f t="shared" si="1979"/>
        <v>0</v>
      </c>
      <c r="K386" s="79" t="str">
        <f t="shared" si="1980"/>
        <v>0</v>
      </c>
      <c r="L386" s="79" t="str">
        <f t="shared" si="1981"/>
        <v>0</v>
      </c>
      <c r="M386" s="79" t="str">
        <f t="shared" si="1982"/>
        <v>0</v>
      </c>
      <c r="N386" s="79" t="str">
        <f t="shared" si="1983"/>
        <v>0</v>
      </c>
      <c r="O386" s="79" t="str">
        <f t="shared" si="1984"/>
        <v>0</v>
      </c>
      <c r="P386" s="79" t="str">
        <f t="shared" si="1985"/>
        <v>0</v>
      </c>
      <c r="Q386" s="79" t="str">
        <f t="shared" si="1986"/>
        <v>0</v>
      </c>
      <c r="R386" s="79" t="str">
        <f t="shared" si="1987"/>
        <v>0</v>
      </c>
      <c r="S386" s="79" t="s">
        <v>12</v>
      </c>
      <c r="T386" s="79" t="str">
        <f t="shared" si="1988"/>
        <v>0</v>
      </c>
      <c r="U386" s="79" t="str">
        <f t="shared" si="1989"/>
        <v>0</v>
      </c>
      <c r="V386" s="75"/>
      <c r="W386" s="59" t="str">
        <f t="shared" si="1990"/>
        <v/>
      </c>
      <c r="X386" s="59" t="str">
        <f t="shared" si="1991"/>
        <v/>
      </c>
      <c r="Y386" s="59" t="str">
        <f t="shared" si="1992"/>
        <v/>
      </c>
      <c r="Z386" s="75"/>
      <c r="AA386" s="59" t="str">
        <f t="shared" si="1993"/>
        <v/>
      </c>
      <c r="AB386" s="59" t="str">
        <f t="shared" si="1994"/>
        <v/>
      </c>
      <c r="AC386" s="59" t="str">
        <f t="shared" si="1995"/>
        <v xml:space="preserve"> </v>
      </c>
      <c r="AD386" s="75"/>
      <c r="AE386" s="59">
        <f t="shared" si="1996"/>
        <v>0</v>
      </c>
      <c r="AF386" s="59" t="str">
        <f t="shared" si="1997"/>
        <v/>
      </c>
      <c r="AG386" s="59" t="str">
        <f t="shared" si="1998"/>
        <v/>
      </c>
      <c r="AH386" s="59" t="str">
        <f t="shared" si="1999"/>
        <v/>
      </c>
      <c r="AI386" s="59" t="str">
        <f t="shared" si="2000"/>
        <v/>
      </c>
      <c r="AJ386" s="59" t="str">
        <f t="shared" si="2001"/>
        <v xml:space="preserve"> </v>
      </c>
      <c r="AK386" s="75"/>
      <c r="AL386" s="59" t="str">
        <f t="shared" si="2002"/>
        <v/>
      </c>
      <c r="AM386" s="59" t="str">
        <f t="shared" si="2003"/>
        <v/>
      </c>
      <c r="AN386" s="59" t="str">
        <f t="shared" si="2004"/>
        <v xml:space="preserve"> </v>
      </c>
      <c r="AO386" s="75"/>
      <c r="AP386" s="59" t="str">
        <f t="shared" si="2005"/>
        <v/>
      </c>
      <c r="AQ386" s="59" t="str">
        <f t="shared" si="2006"/>
        <v/>
      </c>
      <c r="AR386" s="59" t="str">
        <f t="shared" si="2007"/>
        <v xml:space="preserve"> </v>
      </c>
      <c r="AS386" s="75"/>
      <c r="AT386" s="59">
        <f t="shared" si="2008"/>
        <v>0</v>
      </c>
      <c r="AU386" s="59" t="str">
        <f t="shared" si="2009"/>
        <v/>
      </c>
      <c r="AV386" s="59" t="str">
        <f t="shared" si="2010"/>
        <v/>
      </c>
      <c r="AW386" s="59" t="str">
        <f t="shared" si="2011"/>
        <v/>
      </c>
      <c r="AX386" s="59" t="str">
        <f t="shared" si="2012"/>
        <v/>
      </c>
      <c r="AY386" s="59" t="str">
        <f t="shared" si="2013"/>
        <v xml:space="preserve"> </v>
      </c>
      <c r="AZ386" s="75"/>
      <c r="BA386" s="59" t="str">
        <f t="shared" si="2014"/>
        <v/>
      </c>
      <c r="BB386" s="59" t="str">
        <f t="shared" si="2015"/>
        <v/>
      </c>
      <c r="BC386" s="59" t="str">
        <f t="shared" si="2016"/>
        <v xml:space="preserve"> </v>
      </c>
      <c r="BD386" s="75"/>
      <c r="BE386" s="59" t="str">
        <f t="shared" si="2017"/>
        <v/>
      </c>
      <c r="BF386" s="59" t="str">
        <f t="shared" si="2018"/>
        <v/>
      </c>
      <c r="BG386" s="59" t="str">
        <f t="shared" si="2019"/>
        <v xml:space="preserve"> </v>
      </c>
      <c r="BH386" s="75"/>
      <c r="BI386" s="59">
        <f t="shared" si="2020"/>
        <v>0</v>
      </c>
      <c r="BJ386" s="59" t="str">
        <f t="shared" si="2021"/>
        <v/>
      </c>
      <c r="BK386" s="59" t="str">
        <f t="shared" si="2022"/>
        <v/>
      </c>
      <c r="BL386" s="59" t="str">
        <f t="shared" si="2023"/>
        <v/>
      </c>
      <c r="BM386" s="59" t="str">
        <f t="shared" si="2024"/>
        <v/>
      </c>
      <c r="BN386" s="59" t="str">
        <f t="shared" si="2025"/>
        <v>zero euro</v>
      </c>
      <c r="BO386" s="75"/>
      <c r="BP386" s="59" t="str">
        <f t="shared" si="2026"/>
        <v/>
      </c>
      <c r="BQ386" s="75"/>
      <c r="BR386" s="59" t="str">
        <f t="shared" si="2027"/>
        <v/>
      </c>
      <c r="BS386" s="59" t="str">
        <f t="shared" si="2028"/>
        <v/>
      </c>
      <c r="BT386" s="59" t="str">
        <f t="shared" si="2029"/>
        <v xml:space="preserve"> </v>
      </c>
      <c r="BU386" s="75"/>
      <c r="BV386" s="59">
        <f t="shared" si="2030"/>
        <v>0</v>
      </c>
      <c r="BW386" s="59" t="str">
        <f t="shared" si="2031"/>
        <v/>
      </c>
      <c r="BX386" s="59" t="str">
        <f t="shared" si="2032"/>
        <v/>
      </c>
      <c r="BY386" s="59" t="str">
        <f t="shared" si="2033"/>
        <v/>
      </c>
      <c r="BZ386" s="59" t="str">
        <f t="shared" si="2034"/>
        <v/>
      </c>
      <c r="CA386" s="59" t="str">
        <f t="shared" si="2035"/>
        <v xml:space="preserve"> </v>
      </c>
      <c r="CB386" s="75"/>
      <c r="CC386" s="19" t="str">
        <f t="shared" si="2036"/>
        <v xml:space="preserve">       zero euro  </v>
      </c>
      <c r="CD386" s="47" t="e">
        <f>#REF!*H386</f>
        <v>#REF!</v>
      </c>
    </row>
    <row r="387" spans="1:82" s="8" customFormat="1" ht="15" customHeight="1" x14ac:dyDescent="0.2">
      <c r="A387" s="23" t="s">
        <v>337</v>
      </c>
      <c r="B387" s="29">
        <v>4</v>
      </c>
      <c r="C387" s="29">
        <f>$C$366+1</f>
        <v>3</v>
      </c>
      <c r="D387" s="29"/>
      <c r="E387" s="30" t="str">
        <f>IF(G387="","",MAX(E$9:E386)+1)</f>
        <v/>
      </c>
      <c r="F387" s="31" t="s">
        <v>278</v>
      </c>
      <c r="G387" s="32"/>
      <c r="H387" s="52"/>
      <c r="I387" s="64"/>
      <c r="J387" s="82"/>
      <c r="K387" s="82"/>
      <c r="L387" s="82"/>
      <c r="M387" s="82"/>
      <c r="N387" s="82"/>
      <c r="O387" s="82"/>
      <c r="P387" s="82"/>
      <c r="Q387" s="82"/>
      <c r="R387" s="82"/>
      <c r="S387" s="82"/>
      <c r="T387" s="82"/>
      <c r="U387" s="8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F387" s="32"/>
      <c r="AG387" s="32"/>
      <c r="AH387" s="32"/>
      <c r="AI387" s="32"/>
      <c r="AJ387" s="32"/>
      <c r="AK387" s="32"/>
      <c r="AL387" s="32"/>
      <c r="AM387" s="32"/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  <c r="BA387" s="32"/>
      <c r="BB387" s="32"/>
      <c r="BC387" s="32"/>
      <c r="BD387" s="32"/>
      <c r="BE387" s="32"/>
      <c r="BF387" s="32"/>
      <c r="BG387" s="32"/>
      <c r="BH387" s="32"/>
      <c r="BI387" s="32"/>
      <c r="BJ387" s="32"/>
      <c r="BK387" s="32"/>
      <c r="BL387" s="32"/>
      <c r="BM387" s="32"/>
      <c r="BN387" s="32"/>
      <c r="BO387" s="32"/>
      <c r="BP387" s="32"/>
      <c r="BQ387" s="32"/>
      <c r="BR387" s="32"/>
      <c r="BS387" s="32"/>
      <c r="BT387" s="32"/>
      <c r="BU387" s="32"/>
      <c r="BV387" s="32"/>
      <c r="BW387" s="32"/>
      <c r="BX387" s="32"/>
      <c r="BY387" s="32"/>
      <c r="BZ387" s="32"/>
      <c r="CA387" s="32"/>
      <c r="CB387" s="32"/>
      <c r="CC387" s="52"/>
      <c r="CD387" s="52"/>
    </row>
    <row r="388" spans="1:82" s="10" customFormat="1" ht="15" customHeight="1" x14ac:dyDescent="0.2">
      <c r="A388" s="23" t="s">
        <v>337</v>
      </c>
      <c r="B388" s="34">
        <v>4</v>
      </c>
      <c r="C388" s="56">
        <f>$C$387</f>
        <v>3</v>
      </c>
      <c r="D388" s="56">
        <f>$D$387+1</f>
        <v>1</v>
      </c>
      <c r="E388" s="57" t="str">
        <f>IF(G388="","",MAX(E$9:E387)+1)</f>
        <v/>
      </c>
      <c r="F388" s="78" t="s">
        <v>279</v>
      </c>
      <c r="G388" s="59"/>
      <c r="H388" s="38"/>
      <c r="I388" s="79"/>
      <c r="J388" s="79"/>
      <c r="K388" s="79"/>
      <c r="L388" s="79"/>
      <c r="M388" s="79"/>
      <c r="N388" s="79"/>
      <c r="O388" s="79"/>
      <c r="P388" s="79"/>
      <c r="Q388" s="79"/>
      <c r="R388" s="79"/>
      <c r="S388" s="79"/>
      <c r="T388" s="79"/>
      <c r="U388" s="79"/>
      <c r="V388" s="59"/>
      <c r="W388" s="59"/>
      <c r="X388" s="59"/>
      <c r="Y388" s="59"/>
      <c r="Z388" s="59"/>
      <c r="AA388" s="59"/>
      <c r="AB388" s="59"/>
      <c r="AC388" s="59"/>
      <c r="AD388" s="59"/>
      <c r="AE388" s="59"/>
      <c r="AF388" s="59"/>
      <c r="AG388" s="59"/>
      <c r="AH388" s="59"/>
      <c r="AI388" s="59"/>
      <c r="AJ388" s="59"/>
      <c r="AK388" s="59"/>
      <c r="AL388" s="59"/>
      <c r="AM388" s="59"/>
      <c r="AN388" s="59"/>
      <c r="AO388" s="59"/>
      <c r="AP388" s="59"/>
      <c r="AQ388" s="59"/>
      <c r="AR388" s="59"/>
      <c r="AS388" s="59"/>
      <c r="AT388" s="59"/>
      <c r="AU388" s="59"/>
      <c r="AV388" s="59"/>
      <c r="AW388" s="59"/>
      <c r="AX388" s="59"/>
      <c r="AY388" s="59"/>
      <c r="AZ388" s="59"/>
      <c r="BA388" s="59"/>
      <c r="BB388" s="59"/>
      <c r="BC388" s="59"/>
      <c r="BD388" s="59"/>
      <c r="BE388" s="59"/>
      <c r="BF388" s="59"/>
      <c r="BG388" s="59"/>
      <c r="BH388" s="59"/>
      <c r="BI388" s="59"/>
      <c r="BJ388" s="59"/>
      <c r="BK388" s="59"/>
      <c r="BL388" s="59"/>
      <c r="BM388" s="59"/>
      <c r="BN388" s="59"/>
      <c r="BO388" s="59"/>
      <c r="BP388" s="59"/>
      <c r="BQ388" s="59"/>
      <c r="BR388" s="59"/>
      <c r="BS388" s="59"/>
      <c r="BT388" s="59"/>
      <c r="BU388" s="59"/>
      <c r="BV388" s="59"/>
      <c r="BW388" s="59"/>
      <c r="BX388" s="59"/>
      <c r="BY388" s="59"/>
      <c r="BZ388" s="59"/>
      <c r="CA388" s="59"/>
      <c r="CB388" s="59"/>
      <c r="CC388" s="59"/>
      <c r="CD388" s="59"/>
    </row>
    <row r="389" spans="1:82" s="10" customFormat="1" ht="45" x14ac:dyDescent="0.2">
      <c r="A389" s="23" t="s">
        <v>337</v>
      </c>
      <c r="B389" s="39">
        <v>4</v>
      </c>
      <c r="C389" s="80">
        <f>C388</f>
        <v>3</v>
      </c>
      <c r="D389" s="80">
        <f>D388</f>
        <v>1</v>
      </c>
      <c r="E389" s="49">
        <f>IF(G389="","",MAX(E$9:E388)+1)</f>
        <v>290</v>
      </c>
      <c r="F389" s="76" t="s">
        <v>280</v>
      </c>
      <c r="G389" s="75" t="s">
        <v>28</v>
      </c>
      <c r="H389" s="43">
        <v>0</v>
      </c>
      <c r="I389" s="79" t="str">
        <f t="shared" si="1977"/>
        <v xml:space="preserve"> 0,00</v>
      </c>
      <c r="J389" s="79" t="str">
        <f t="shared" si="1922"/>
        <v>0</v>
      </c>
      <c r="K389" s="79" t="str">
        <f t="shared" si="1923"/>
        <v>0</v>
      </c>
      <c r="L389" s="79" t="str">
        <f t="shared" si="1924"/>
        <v>0</v>
      </c>
      <c r="M389" s="79" t="str">
        <f t="shared" si="1925"/>
        <v>0</v>
      </c>
      <c r="N389" s="79" t="str">
        <f t="shared" si="1926"/>
        <v>0</v>
      </c>
      <c r="O389" s="79" t="str">
        <f t="shared" si="1927"/>
        <v>0</v>
      </c>
      <c r="P389" s="79" t="str">
        <f t="shared" si="1928"/>
        <v>0</v>
      </c>
      <c r="Q389" s="79" t="str">
        <f t="shared" si="1929"/>
        <v>0</v>
      </c>
      <c r="R389" s="79" t="str">
        <f t="shared" si="1930"/>
        <v>0</v>
      </c>
      <c r="S389" s="79" t="s">
        <v>12</v>
      </c>
      <c r="T389" s="79" t="str">
        <f t="shared" si="1931"/>
        <v>0</v>
      </c>
      <c r="U389" s="79" t="str">
        <f t="shared" si="1932"/>
        <v>0</v>
      </c>
      <c r="V389" s="75"/>
      <c r="W389" s="59" t="str">
        <f t="shared" si="1933"/>
        <v/>
      </c>
      <c r="X389" s="59" t="str">
        <f t="shared" si="1934"/>
        <v/>
      </c>
      <c r="Y389" s="59" t="str">
        <f t="shared" si="1935"/>
        <v/>
      </c>
      <c r="Z389" s="75"/>
      <c r="AA389" s="59" t="str">
        <f t="shared" si="1936"/>
        <v/>
      </c>
      <c r="AB389" s="59" t="str">
        <f t="shared" si="1937"/>
        <v/>
      </c>
      <c r="AC389" s="59" t="str">
        <f t="shared" si="1938"/>
        <v xml:space="preserve"> </v>
      </c>
      <c r="AD389" s="75"/>
      <c r="AE389" s="59">
        <f t="shared" si="1939"/>
        <v>0</v>
      </c>
      <c r="AF389" s="59" t="str">
        <f t="shared" si="1940"/>
        <v/>
      </c>
      <c r="AG389" s="59" t="str">
        <f t="shared" si="1941"/>
        <v/>
      </c>
      <c r="AH389" s="59" t="str">
        <f t="shared" si="1942"/>
        <v/>
      </c>
      <c r="AI389" s="59" t="str">
        <f t="shared" si="1943"/>
        <v/>
      </c>
      <c r="AJ389" s="59" t="str">
        <f t="shared" si="1944"/>
        <v xml:space="preserve"> </v>
      </c>
      <c r="AK389" s="75"/>
      <c r="AL389" s="59" t="str">
        <f t="shared" si="1945"/>
        <v/>
      </c>
      <c r="AM389" s="59" t="str">
        <f t="shared" si="1946"/>
        <v/>
      </c>
      <c r="AN389" s="59" t="str">
        <f t="shared" si="1947"/>
        <v xml:space="preserve"> </v>
      </c>
      <c r="AO389" s="75"/>
      <c r="AP389" s="59" t="str">
        <f t="shared" si="1948"/>
        <v/>
      </c>
      <c r="AQ389" s="59" t="str">
        <f t="shared" si="1949"/>
        <v/>
      </c>
      <c r="AR389" s="59" t="str">
        <f t="shared" si="1950"/>
        <v xml:space="preserve"> </v>
      </c>
      <c r="AS389" s="75"/>
      <c r="AT389" s="59">
        <f t="shared" si="1951"/>
        <v>0</v>
      </c>
      <c r="AU389" s="59" t="str">
        <f t="shared" si="1952"/>
        <v/>
      </c>
      <c r="AV389" s="59" t="str">
        <f t="shared" si="1953"/>
        <v/>
      </c>
      <c r="AW389" s="59" t="str">
        <f t="shared" si="1954"/>
        <v/>
      </c>
      <c r="AX389" s="59" t="str">
        <f t="shared" si="1955"/>
        <v/>
      </c>
      <c r="AY389" s="59" t="str">
        <f t="shared" si="1956"/>
        <v xml:space="preserve"> </v>
      </c>
      <c r="AZ389" s="75"/>
      <c r="BA389" s="59" t="str">
        <f t="shared" si="1957"/>
        <v/>
      </c>
      <c r="BB389" s="59" t="str">
        <f t="shared" si="1958"/>
        <v/>
      </c>
      <c r="BC389" s="59" t="str">
        <f t="shared" si="1959"/>
        <v xml:space="preserve"> </v>
      </c>
      <c r="BD389" s="75"/>
      <c r="BE389" s="59" t="str">
        <f t="shared" si="1960"/>
        <v/>
      </c>
      <c r="BF389" s="59" t="str">
        <f t="shared" si="1961"/>
        <v/>
      </c>
      <c r="BG389" s="59" t="str">
        <f t="shared" si="1962"/>
        <v xml:space="preserve"> </v>
      </c>
      <c r="BH389" s="75"/>
      <c r="BI389" s="59">
        <f t="shared" si="1963"/>
        <v>0</v>
      </c>
      <c r="BJ389" s="59" t="str">
        <f t="shared" si="1964"/>
        <v/>
      </c>
      <c r="BK389" s="59" t="str">
        <f t="shared" si="1965"/>
        <v/>
      </c>
      <c r="BL389" s="59" t="str">
        <f t="shared" si="1966"/>
        <v/>
      </c>
      <c r="BM389" s="59" t="str">
        <f t="shared" si="1967"/>
        <v/>
      </c>
      <c r="BN389" s="59" t="str">
        <f t="shared" si="1968"/>
        <v>zero euro</v>
      </c>
      <c r="BO389" s="75"/>
      <c r="BP389" s="59" t="str">
        <f t="shared" si="1969"/>
        <v/>
      </c>
      <c r="BQ389" s="75"/>
      <c r="BR389" s="59" t="str">
        <f t="shared" si="1970"/>
        <v/>
      </c>
      <c r="BS389" s="59" t="str">
        <f t="shared" si="1971"/>
        <v/>
      </c>
      <c r="BT389" s="59" t="str">
        <f t="shared" si="1972"/>
        <v xml:space="preserve"> </v>
      </c>
      <c r="BU389" s="75"/>
      <c r="BV389" s="59">
        <f t="shared" si="1973"/>
        <v>0</v>
      </c>
      <c r="BW389" s="59" t="str">
        <f>IF(OR(VALUE(U389)=0,BV389="",VALUE(U389)&gt;5,AND(VALUE(BV389)&gt;5,VALUE(BV389)&lt;16),AND(VALUE(BV389)&gt;65,VALUE(BV389)&lt;76),AND(VALUE(BV389)&gt;85,VALUE(BV389)&lt;96)),"",CONCATENATE(IF(VALUE(U389)=1,"un",IF(VALUE(U389)=2,"deux",IF(VALUE(U389)=3,"trois",IF(VALUE(U389)=4,"quatre",IF(VALUE(U389)=5,"cinq")))))," centime"))</f>
        <v/>
      </c>
      <c r="BX389" s="59" t="str">
        <f>IF(OR(BV389="",VALUE(U389)&lt;6,AND(VALUE(BV389)&gt;10,VALUE(BV389)&lt;17),BV389=76,BV389=96),"",CONCATENATE(IF(VALUE(U389)=6,"six",IF(VALUE(U389)=7,"sept",IF(VALUE(U389)=8,"huit",IF(VALUE(U389)=9,"neuf",IF(VALUE(BV389)=10,"dix")))))," centime"))</f>
        <v/>
      </c>
      <c r="BY389" s="59" t="str">
        <f>IF(OR(BV389="",VALUE(BV389)&lt;11,AND(VALUE(BV389)&gt;15,VALUE(BV389)&lt;71),AND(VALUE(BV389)&gt;75,VALUE(BV389)&lt;91),VALUE(BV389)&gt;95),"",CONCATENATE(IF(OR(VALUE(BV389)=91,VALUE(BV389)=71,VALUE(BV389)=11),"onze",IF(OR(VALUE(BV389)=92,VALUE(BV389)=72,VALUE(BV389)=12),"douze",IF(OR(VALUE(BV389)=93,VALUE(BV389)=73,VALUE(BV389)=13),"treize",IF(OR(BV389=94,BV389=74,BV389=14),"quatorze",IF(OR(BV389=95,BV389=75,BV389=15),"quinze")))))," centime"))</f>
        <v/>
      </c>
      <c r="BZ389" s="59" t="str">
        <f>IF(OR(BV389=16,BV389=76,BV389=96),"seize centime","")</f>
        <v/>
      </c>
      <c r="CA389" s="59" t="str">
        <f>CONCATENATE(" ",BW389,BX389,BY389,BZ389,IF(AND(VALUE(RIGHT(I389,2))&lt;&gt;0,VALUE(RIGHT(I389,1))=0),"centime",""),IF(VALUE(CONCATENATE(T389,U389))&gt;1,"s",""))</f>
        <v xml:space="preserve"> </v>
      </c>
      <c r="CB389" s="75"/>
      <c r="CC389" s="19" t="str">
        <f t="shared" si="1974"/>
        <v xml:space="preserve">       zero euro  </v>
      </c>
      <c r="CD389" s="47" t="e">
        <f>#REF!*H389</f>
        <v>#REF!</v>
      </c>
    </row>
    <row r="390" spans="1:82" s="10" customFormat="1" ht="11.25" x14ac:dyDescent="0.2">
      <c r="A390" s="23" t="s">
        <v>337</v>
      </c>
      <c r="B390" s="39">
        <v>4</v>
      </c>
      <c r="C390" s="80">
        <f t="shared" ref="C390:D391" si="2041">C389</f>
        <v>3</v>
      </c>
      <c r="D390" s="80">
        <f t="shared" si="2041"/>
        <v>1</v>
      </c>
      <c r="E390" s="49">
        <f>IF(G390="","",MAX(E$9:E389)+1)</f>
        <v>291</v>
      </c>
      <c r="F390" s="76" t="s">
        <v>281</v>
      </c>
      <c r="G390" s="75" t="s">
        <v>411</v>
      </c>
      <c r="H390" s="43">
        <v>0</v>
      </c>
      <c r="I390" s="79" t="str">
        <f t="shared" si="1977"/>
        <v xml:space="preserve"> 0,00</v>
      </c>
      <c r="J390" s="79" t="str">
        <f t="shared" si="1922"/>
        <v>0</v>
      </c>
      <c r="K390" s="79" t="str">
        <f t="shared" si="1923"/>
        <v>0</v>
      </c>
      <c r="L390" s="79" t="str">
        <f t="shared" si="1924"/>
        <v>0</v>
      </c>
      <c r="M390" s="79" t="str">
        <f t="shared" si="1925"/>
        <v>0</v>
      </c>
      <c r="N390" s="79" t="str">
        <f t="shared" si="1926"/>
        <v>0</v>
      </c>
      <c r="O390" s="79" t="str">
        <f t="shared" si="1927"/>
        <v>0</v>
      </c>
      <c r="P390" s="79" t="str">
        <f t="shared" si="1928"/>
        <v>0</v>
      </c>
      <c r="Q390" s="79" t="str">
        <f t="shared" si="1929"/>
        <v>0</v>
      </c>
      <c r="R390" s="79" t="str">
        <f t="shared" si="1930"/>
        <v>0</v>
      </c>
      <c r="S390" s="79" t="s">
        <v>12</v>
      </c>
      <c r="T390" s="79" t="str">
        <f t="shared" si="1931"/>
        <v>0</v>
      </c>
      <c r="U390" s="79" t="str">
        <f t="shared" si="1932"/>
        <v>0</v>
      </c>
      <c r="V390" s="75"/>
      <c r="W390" s="59" t="str">
        <f t="shared" si="1933"/>
        <v/>
      </c>
      <c r="X390" s="59" t="str">
        <f t="shared" si="1934"/>
        <v/>
      </c>
      <c r="Y390" s="59" t="str">
        <f t="shared" si="1935"/>
        <v/>
      </c>
      <c r="Z390" s="75"/>
      <c r="AA390" s="59" t="str">
        <f t="shared" si="1936"/>
        <v/>
      </c>
      <c r="AB390" s="59" t="str">
        <f t="shared" si="1937"/>
        <v/>
      </c>
      <c r="AC390" s="59" t="str">
        <f t="shared" si="1938"/>
        <v xml:space="preserve"> </v>
      </c>
      <c r="AD390" s="75"/>
      <c r="AE390" s="59">
        <f t="shared" si="1939"/>
        <v>0</v>
      </c>
      <c r="AF390" s="59" t="str">
        <f t="shared" si="1940"/>
        <v/>
      </c>
      <c r="AG390" s="59" t="str">
        <f t="shared" si="1941"/>
        <v/>
      </c>
      <c r="AH390" s="59" t="str">
        <f t="shared" si="1942"/>
        <v/>
      </c>
      <c r="AI390" s="59" t="str">
        <f t="shared" si="1943"/>
        <v/>
      </c>
      <c r="AJ390" s="59" t="str">
        <f t="shared" si="1944"/>
        <v xml:space="preserve"> </v>
      </c>
      <c r="AK390" s="75"/>
      <c r="AL390" s="59" t="str">
        <f t="shared" si="1945"/>
        <v/>
      </c>
      <c r="AM390" s="59" t="str">
        <f t="shared" si="1946"/>
        <v/>
      </c>
      <c r="AN390" s="59" t="str">
        <f t="shared" si="1947"/>
        <v xml:space="preserve"> </v>
      </c>
      <c r="AO390" s="75"/>
      <c r="AP390" s="59" t="str">
        <f t="shared" si="1948"/>
        <v/>
      </c>
      <c r="AQ390" s="59" t="str">
        <f t="shared" si="1949"/>
        <v/>
      </c>
      <c r="AR390" s="59" t="str">
        <f t="shared" si="1950"/>
        <v xml:space="preserve"> </v>
      </c>
      <c r="AS390" s="75"/>
      <c r="AT390" s="59">
        <f t="shared" si="1951"/>
        <v>0</v>
      </c>
      <c r="AU390" s="59" t="str">
        <f t="shared" si="1952"/>
        <v/>
      </c>
      <c r="AV390" s="59" t="str">
        <f t="shared" si="1953"/>
        <v/>
      </c>
      <c r="AW390" s="59" t="str">
        <f t="shared" si="1954"/>
        <v/>
      </c>
      <c r="AX390" s="59" t="str">
        <f t="shared" si="1955"/>
        <v/>
      </c>
      <c r="AY390" s="59" t="str">
        <f t="shared" si="1956"/>
        <v xml:space="preserve"> </v>
      </c>
      <c r="AZ390" s="75"/>
      <c r="BA390" s="59" t="str">
        <f t="shared" si="1957"/>
        <v/>
      </c>
      <c r="BB390" s="59" t="str">
        <f t="shared" si="1958"/>
        <v/>
      </c>
      <c r="BC390" s="59" t="str">
        <f t="shared" si="1959"/>
        <v xml:space="preserve"> </v>
      </c>
      <c r="BD390" s="75"/>
      <c r="BE390" s="59" t="str">
        <f t="shared" si="1960"/>
        <v/>
      </c>
      <c r="BF390" s="59" t="str">
        <f t="shared" si="1961"/>
        <v/>
      </c>
      <c r="BG390" s="59" t="str">
        <f t="shared" si="1962"/>
        <v xml:space="preserve"> </v>
      </c>
      <c r="BH390" s="75"/>
      <c r="BI390" s="59">
        <f t="shared" si="1963"/>
        <v>0</v>
      </c>
      <c r="BJ390" s="59" t="str">
        <f t="shared" si="1964"/>
        <v/>
      </c>
      <c r="BK390" s="59" t="str">
        <f t="shared" si="1965"/>
        <v/>
      </c>
      <c r="BL390" s="59" t="str">
        <f t="shared" si="1966"/>
        <v/>
      </c>
      <c r="BM390" s="59" t="str">
        <f t="shared" si="1967"/>
        <v/>
      </c>
      <c r="BN390" s="59" t="str">
        <f t="shared" si="1968"/>
        <v>zero euro</v>
      </c>
      <c r="BO390" s="75"/>
      <c r="BP390" s="59" t="str">
        <f t="shared" si="1969"/>
        <v/>
      </c>
      <c r="BQ390" s="75"/>
      <c r="BR390" s="59" t="str">
        <f t="shared" si="1970"/>
        <v/>
      </c>
      <c r="BS390" s="59" t="str">
        <f t="shared" si="1971"/>
        <v/>
      </c>
      <c r="BT390" s="59" t="str">
        <f t="shared" si="1972"/>
        <v xml:space="preserve"> </v>
      </c>
      <c r="BU390" s="75"/>
      <c r="BV390" s="59">
        <f t="shared" si="1973"/>
        <v>0</v>
      </c>
      <c r="BW390" s="59" t="str">
        <f>IF(OR(VALUE(U390)=0,BV390="",VALUE(U390)&gt;5,AND(VALUE(BV390)&gt;5,VALUE(BV390)&lt;16),AND(VALUE(BV390)&gt;65,VALUE(BV390)&lt;76),AND(VALUE(BV390)&gt;85,VALUE(BV390)&lt;96)),"",CONCATENATE(IF(VALUE(U390)=1,"un",IF(VALUE(U390)=2,"deux",IF(VALUE(U390)=3,"trois",IF(VALUE(U390)=4,"quatre",IF(VALUE(U390)=5,"cinq")))))," centime"))</f>
        <v/>
      </c>
      <c r="BX390" s="59" t="str">
        <f>IF(OR(BV390="",VALUE(U390)&lt;6,AND(VALUE(BV390)&gt;10,VALUE(BV390)&lt;17),BV390=76,BV390=96),"",CONCATENATE(IF(VALUE(U390)=6,"six",IF(VALUE(U390)=7,"sept",IF(VALUE(U390)=8,"huit",IF(VALUE(U390)=9,"neuf",IF(VALUE(BV390)=10,"dix")))))," centime"))</f>
        <v/>
      </c>
      <c r="BY390" s="59" t="str">
        <f>IF(OR(BV390="",VALUE(BV390)&lt;11,AND(VALUE(BV390)&gt;15,VALUE(BV390)&lt;71),AND(VALUE(BV390)&gt;75,VALUE(BV390)&lt;91),VALUE(BV390)&gt;95),"",CONCATENATE(IF(OR(VALUE(BV390)=91,VALUE(BV390)=71,VALUE(BV390)=11),"onze",IF(OR(VALUE(BV390)=92,VALUE(BV390)=72,VALUE(BV390)=12),"douze",IF(OR(VALUE(BV390)=93,VALUE(BV390)=73,VALUE(BV390)=13),"treize",IF(OR(BV390=94,BV390=74,BV390=14),"quatorze",IF(OR(BV390=95,BV390=75,BV390=15),"quinze")))))," centime"))</f>
        <v/>
      </c>
      <c r="BZ390" s="59" t="str">
        <f>IF(OR(BV390=16,BV390=76,BV390=96),"seize centime","")</f>
        <v/>
      </c>
      <c r="CA390" s="59" t="str">
        <f>CONCATENATE(" ",BW390,BX390,BY390,BZ390,IF(AND(VALUE(RIGHT(I390,2))&lt;&gt;0,VALUE(RIGHT(I390,1))=0),"centime",""),IF(VALUE(CONCATENATE(T390,U390))&gt;1,"s",""))</f>
        <v xml:space="preserve"> </v>
      </c>
      <c r="CB390" s="75"/>
      <c r="CC390" s="19" t="str">
        <f t="shared" si="1974"/>
        <v xml:space="preserve">       zero euro  </v>
      </c>
      <c r="CD390" s="47" t="e">
        <f>#REF!*H390</f>
        <v>#REF!</v>
      </c>
    </row>
    <row r="391" spans="1:82" s="10" customFormat="1" ht="45" x14ac:dyDescent="0.2">
      <c r="A391" s="23" t="s">
        <v>337</v>
      </c>
      <c r="B391" s="39">
        <v>4</v>
      </c>
      <c r="C391" s="80">
        <f t="shared" si="2041"/>
        <v>3</v>
      </c>
      <c r="D391" s="80">
        <f t="shared" si="2041"/>
        <v>1</v>
      </c>
      <c r="E391" s="49">
        <f>IF(G391="","",MAX(E$9:E390)+1)</f>
        <v>292</v>
      </c>
      <c r="F391" s="76" t="s">
        <v>282</v>
      </c>
      <c r="G391" s="75" t="s">
        <v>28</v>
      </c>
      <c r="H391" s="43">
        <v>0</v>
      </c>
      <c r="I391" s="79" t="str">
        <f t="shared" si="1977"/>
        <v xml:space="preserve"> 0,00</v>
      </c>
      <c r="J391" s="79" t="str">
        <f t="shared" si="1922"/>
        <v>0</v>
      </c>
      <c r="K391" s="79" t="str">
        <f t="shared" si="1923"/>
        <v>0</v>
      </c>
      <c r="L391" s="79" t="str">
        <f t="shared" si="1924"/>
        <v>0</v>
      </c>
      <c r="M391" s="79" t="str">
        <f t="shared" si="1925"/>
        <v>0</v>
      </c>
      <c r="N391" s="79" t="str">
        <f t="shared" si="1926"/>
        <v>0</v>
      </c>
      <c r="O391" s="79" t="str">
        <f t="shared" si="1927"/>
        <v>0</v>
      </c>
      <c r="P391" s="79" t="str">
        <f t="shared" si="1928"/>
        <v>0</v>
      </c>
      <c r="Q391" s="79" t="str">
        <f t="shared" si="1929"/>
        <v>0</v>
      </c>
      <c r="R391" s="79" t="str">
        <f t="shared" si="1930"/>
        <v>0</v>
      </c>
      <c r="S391" s="79" t="s">
        <v>12</v>
      </c>
      <c r="T391" s="79" t="str">
        <f t="shared" si="1931"/>
        <v>0</v>
      </c>
      <c r="U391" s="79" t="str">
        <f t="shared" si="1932"/>
        <v>0</v>
      </c>
      <c r="V391" s="75"/>
      <c r="W391" s="59" t="str">
        <f t="shared" si="1933"/>
        <v/>
      </c>
      <c r="X391" s="59" t="str">
        <f t="shared" si="1934"/>
        <v/>
      </c>
      <c r="Y391" s="59" t="str">
        <f t="shared" si="1935"/>
        <v/>
      </c>
      <c r="Z391" s="75"/>
      <c r="AA391" s="59" t="str">
        <f t="shared" si="1936"/>
        <v/>
      </c>
      <c r="AB391" s="59" t="str">
        <f t="shared" si="1937"/>
        <v/>
      </c>
      <c r="AC391" s="59" t="str">
        <f t="shared" si="1938"/>
        <v xml:space="preserve"> </v>
      </c>
      <c r="AD391" s="75"/>
      <c r="AE391" s="59">
        <f t="shared" si="1939"/>
        <v>0</v>
      </c>
      <c r="AF391" s="59" t="str">
        <f t="shared" si="1940"/>
        <v/>
      </c>
      <c r="AG391" s="59" t="str">
        <f t="shared" si="1941"/>
        <v/>
      </c>
      <c r="AH391" s="59" t="str">
        <f t="shared" si="1942"/>
        <v/>
      </c>
      <c r="AI391" s="59" t="str">
        <f t="shared" si="1943"/>
        <v/>
      </c>
      <c r="AJ391" s="59" t="str">
        <f t="shared" si="1944"/>
        <v xml:space="preserve"> </v>
      </c>
      <c r="AK391" s="75"/>
      <c r="AL391" s="59" t="str">
        <f t="shared" si="1945"/>
        <v/>
      </c>
      <c r="AM391" s="59" t="str">
        <f t="shared" si="1946"/>
        <v/>
      </c>
      <c r="AN391" s="59" t="str">
        <f t="shared" si="1947"/>
        <v xml:space="preserve"> </v>
      </c>
      <c r="AO391" s="75"/>
      <c r="AP391" s="59" t="str">
        <f t="shared" si="1948"/>
        <v/>
      </c>
      <c r="AQ391" s="59" t="str">
        <f t="shared" si="1949"/>
        <v/>
      </c>
      <c r="AR391" s="59" t="str">
        <f t="shared" si="1950"/>
        <v xml:space="preserve"> </v>
      </c>
      <c r="AS391" s="75"/>
      <c r="AT391" s="59">
        <f t="shared" si="1951"/>
        <v>0</v>
      </c>
      <c r="AU391" s="59" t="str">
        <f t="shared" si="1952"/>
        <v/>
      </c>
      <c r="AV391" s="59" t="str">
        <f t="shared" si="1953"/>
        <v/>
      </c>
      <c r="AW391" s="59" t="str">
        <f t="shared" si="1954"/>
        <v/>
      </c>
      <c r="AX391" s="59" t="str">
        <f t="shared" si="1955"/>
        <v/>
      </c>
      <c r="AY391" s="59" t="str">
        <f t="shared" si="1956"/>
        <v xml:space="preserve"> </v>
      </c>
      <c r="AZ391" s="75"/>
      <c r="BA391" s="59" t="str">
        <f t="shared" si="1957"/>
        <v/>
      </c>
      <c r="BB391" s="59" t="str">
        <f t="shared" si="1958"/>
        <v/>
      </c>
      <c r="BC391" s="59" t="str">
        <f t="shared" si="1959"/>
        <v xml:space="preserve"> </v>
      </c>
      <c r="BD391" s="75"/>
      <c r="BE391" s="59" t="str">
        <f t="shared" si="1960"/>
        <v/>
      </c>
      <c r="BF391" s="59" t="str">
        <f t="shared" si="1961"/>
        <v/>
      </c>
      <c r="BG391" s="59" t="str">
        <f t="shared" si="1962"/>
        <v xml:space="preserve"> </v>
      </c>
      <c r="BH391" s="75"/>
      <c r="BI391" s="59">
        <f t="shared" si="1963"/>
        <v>0</v>
      </c>
      <c r="BJ391" s="59" t="str">
        <f t="shared" si="1964"/>
        <v/>
      </c>
      <c r="BK391" s="59" t="str">
        <f t="shared" si="1965"/>
        <v/>
      </c>
      <c r="BL391" s="59" t="str">
        <f t="shared" si="1966"/>
        <v/>
      </c>
      <c r="BM391" s="59" t="str">
        <f t="shared" si="1967"/>
        <v/>
      </c>
      <c r="BN391" s="59" t="str">
        <f t="shared" si="1968"/>
        <v>zero euro</v>
      </c>
      <c r="BO391" s="75"/>
      <c r="BP391" s="59" t="str">
        <f t="shared" si="1969"/>
        <v/>
      </c>
      <c r="BQ391" s="75"/>
      <c r="BR391" s="59" t="str">
        <f t="shared" si="1970"/>
        <v/>
      </c>
      <c r="BS391" s="59" t="str">
        <f t="shared" si="1971"/>
        <v/>
      </c>
      <c r="BT391" s="59" t="str">
        <f t="shared" si="1972"/>
        <v xml:space="preserve"> </v>
      </c>
      <c r="BU391" s="75"/>
      <c r="BV391" s="59">
        <f t="shared" si="1973"/>
        <v>0</v>
      </c>
      <c r="BW391" s="59" t="str">
        <f>IF(OR(VALUE(U391)=0,BV391="",VALUE(U391)&gt;5,AND(VALUE(BV391)&gt;5,VALUE(BV391)&lt;16),AND(VALUE(BV391)&gt;65,VALUE(BV391)&lt;76),AND(VALUE(BV391)&gt;85,VALUE(BV391)&lt;96)),"",CONCATENATE(IF(VALUE(U391)=1,"un",IF(VALUE(U391)=2,"deux",IF(VALUE(U391)=3,"trois",IF(VALUE(U391)=4,"quatre",IF(VALUE(U391)=5,"cinq")))))," centime"))</f>
        <v/>
      </c>
      <c r="BX391" s="59" t="str">
        <f>IF(OR(BV391="",VALUE(U391)&lt;6,AND(VALUE(BV391)&gt;10,VALUE(BV391)&lt;17),BV391=76,BV391=96),"",CONCATENATE(IF(VALUE(U391)=6,"six",IF(VALUE(U391)=7,"sept",IF(VALUE(U391)=8,"huit",IF(VALUE(U391)=9,"neuf",IF(VALUE(BV391)=10,"dix")))))," centime"))</f>
        <v/>
      </c>
      <c r="BY391" s="59" t="str">
        <f>IF(OR(BV391="",VALUE(BV391)&lt;11,AND(VALUE(BV391)&gt;15,VALUE(BV391)&lt;71),AND(VALUE(BV391)&gt;75,VALUE(BV391)&lt;91),VALUE(BV391)&gt;95),"",CONCATENATE(IF(OR(VALUE(BV391)=91,VALUE(BV391)=71,VALUE(BV391)=11),"onze",IF(OR(VALUE(BV391)=92,VALUE(BV391)=72,VALUE(BV391)=12),"douze",IF(OR(VALUE(BV391)=93,VALUE(BV391)=73,VALUE(BV391)=13),"treize",IF(OR(BV391=94,BV391=74,BV391=14),"quatorze",IF(OR(BV391=95,BV391=75,BV391=15),"quinze")))))," centime"))</f>
        <v/>
      </c>
      <c r="BZ391" s="59" t="str">
        <f>IF(OR(BV391=16,BV391=76,BV391=96),"seize centime","")</f>
        <v/>
      </c>
      <c r="CA391" s="59" t="str">
        <f>CONCATENATE(" ",BW391,BX391,BY391,BZ391,IF(AND(VALUE(RIGHT(I391,2))&lt;&gt;0,VALUE(RIGHT(I391,1))=0),"centime",""),IF(VALUE(CONCATENATE(T391,U391))&gt;1,"s",""))</f>
        <v xml:space="preserve"> </v>
      </c>
      <c r="CB391" s="75"/>
      <c r="CC391" s="19" t="str">
        <f t="shared" si="1974"/>
        <v xml:space="preserve">       zero euro  </v>
      </c>
      <c r="CD391" s="47" t="e">
        <f>#REF!*H391</f>
        <v>#REF!</v>
      </c>
    </row>
    <row r="392" spans="1:82" s="10" customFormat="1" ht="15" customHeight="1" x14ac:dyDescent="0.2">
      <c r="A392" s="23" t="s">
        <v>337</v>
      </c>
      <c r="B392" s="34">
        <v>4</v>
      </c>
      <c r="C392" s="56">
        <f>$C$387</f>
        <v>3</v>
      </c>
      <c r="D392" s="56">
        <f>$D$388+1</f>
        <v>2</v>
      </c>
      <c r="E392" s="57" t="str">
        <f>IF(G392="","",MAX(E$9:E391)+1)</f>
        <v/>
      </c>
      <c r="F392" s="78" t="s">
        <v>283</v>
      </c>
      <c r="G392" s="59"/>
      <c r="H392" s="38"/>
      <c r="I392" s="79"/>
      <c r="J392" s="79"/>
      <c r="K392" s="79"/>
      <c r="L392" s="79"/>
      <c r="M392" s="79"/>
      <c r="N392" s="79"/>
      <c r="O392" s="79"/>
      <c r="P392" s="79"/>
      <c r="Q392" s="79"/>
      <c r="R392" s="79"/>
      <c r="S392" s="79"/>
      <c r="T392" s="79"/>
      <c r="U392" s="79"/>
      <c r="V392" s="59"/>
      <c r="W392" s="59"/>
      <c r="X392" s="59"/>
      <c r="Y392" s="59"/>
      <c r="Z392" s="59"/>
      <c r="AA392" s="59"/>
      <c r="AB392" s="59"/>
      <c r="AC392" s="59"/>
      <c r="AD392" s="59"/>
      <c r="AE392" s="59"/>
      <c r="AF392" s="59"/>
      <c r="AG392" s="59"/>
      <c r="AH392" s="59"/>
      <c r="AI392" s="59"/>
      <c r="AJ392" s="59"/>
      <c r="AK392" s="59"/>
      <c r="AL392" s="59"/>
      <c r="AM392" s="59"/>
      <c r="AN392" s="59"/>
      <c r="AO392" s="59"/>
      <c r="AP392" s="59"/>
      <c r="AQ392" s="59"/>
      <c r="AR392" s="59"/>
      <c r="AS392" s="59"/>
      <c r="AT392" s="59"/>
      <c r="AU392" s="59"/>
      <c r="AV392" s="59"/>
      <c r="AW392" s="59"/>
      <c r="AX392" s="59"/>
      <c r="AY392" s="59"/>
      <c r="AZ392" s="59"/>
      <c r="BA392" s="59"/>
      <c r="BB392" s="59"/>
      <c r="BC392" s="59"/>
      <c r="BD392" s="59"/>
      <c r="BE392" s="59"/>
      <c r="BF392" s="59"/>
      <c r="BG392" s="59"/>
      <c r="BH392" s="59"/>
      <c r="BI392" s="59"/>
      <c r="BJ392" s="59"/>
      <c r="BK392" s="59"/>
      <c r="BL392" s="59"/>
      <c r="BM392" s="59"/>
      <c r="BN392" s="59"/>
      <c r="BO392" s="59"/>
      <c r="BP392" s="59"/>
      <c r="BQ392" s="59"/>
      <c r="BR392" s="59"/>
      <c r="BS392" s="59"/>
      <c r="BT392" s="59"/>
      <c r="BU392" s="59"/>
      <c r="BV392" s="59"/>
      <c r="BW392" s="59"/>
      <c r="BX392" s="59"/>
      <c r="BY392" s="59"/>
      <c r="BZ392" s="59"/>
      <c r="CA392" s="59"/>
      <c r="CB392" s="59"/>
      <c r="CC392" s="59"/>
      <c r="CD392" s="59"/>
    </row>
    <row r="393" spans="1:82" s="10" customFormat="1" ht="11.25" x14ac:dyDescent="0.2">
      <c r="A393" s="23" t="s">
        <v>337</v>
      </c>
      <c r="B393" s="39">
        <v>4</v>
      </c>
      <c r="C393" s="80">
        <f t="shared" ref="C393:D394" si="2042">C392</f>
        <v>3</v>
      </c>
      <c r="D393" s="80">
        <f t="shared" si="2042"/>
        <v>2</v>
      </c>
      <c r="E393" s="49">
        <f>IF(G393="","",MAX(E$9:E392)+1)</f>
        <v>293</v>
      </c>
      <c r="F393" s="76" t="s">
        <v>281</v>
      </c>
      <c r="G393" s="75" t="s">
        <v>411</v>
      </c>
      <c r="H393" s="43">
        <v>0</v>
      </c>
      <c r="I393" s="79" t="str">
        <f t="shared" si="1977"/>
        <v xml:space="preserve"> 0,00</v>
      </c>
      <c r="J393" s="79" t="str">
        <f t="shared" si="1922"/>
        <v>0</v>
      </c>
      <c r="K393" s="79" t="str">
        <f t="shared" si="1923"/>
        <v>0</v>
      </c>
      <c r="L393" s="79" t="str">
        <f t="shared" si="1924"/>
        <v>0</v>
      </c>
      <c r="M393" s="79" t="str">
        <f t="shared" si="1925"/>
        <v>0</v>
      </c>
      <c r="N393" s="79" t="str">
        <f t="shared" si="1926"/>
        <v>0</v>
      </c>
      <c r="O393" s="79" t="str">
        <f t="shared" si="1927"/>
        <v>0</v>
      </c>
      <c r="P393" s="79" t="str">
        <f t="shared" si="1928"/>
        <v>0</v>
      </c>
      <c r="Q393" s="79" t="str">
        <f t="shared" si="1929"/>
        <v>0</v>
      </c>
      <c r="R393" s="79" t="str">
        <f t="shared" si="1930"/>
        <v>0</v>
      </c>
      <c r="S393" s="79" t="s">
        <v>12</v>
      </c>
      <c r="T393" s="79" t="str">
        <f t="shared" si="1931"/>
        <v>0</v>
      </c>
      <c r="U393" s="79" t="str">
        <f t="shared" si="1932"/>
        <v>0</v>
      </c>
      <c r="V393" s="75"/>
      <c r="W393" s="59" t="str">
        <f t="shared" si="1933"/>
        <v/>
      </c>
      <c r="X393" s="59" t="str">
        <f t="shared" si="1934"/>
        <v/>
      </c>
      <c r="Y393" s="59" t="str">
        <f t="shared" si="1935"/>
        <v/>
      </c>
      <c r="Z393" s="75"/>
      <c r="AA393" s="59" t="str">
        <f t="shared" si="1936"/>
        <v/>
      </c>
      <c r="AB393" s="59" t="str">
        <f t="shared" si="1937"/>
        <v/>
      </c>
      <c r="AC393" s="59" t="str">
        <f t="shared" si="1938"/>
        <v xml:space="preserve"> </v>
      </c>
      <c r="AD393" s="75"/>
      <c r="AE393" s="59">
        <f t="shared" si="1939"/>
        <v>0</v>
      </c>
      <c r="AF393" s="59" t="str">
        <f t="shared" si="1940"/>
        <v/>
      </c>
      <c r="AG393" s="59" t="str">
        <f t="shared" si="1941"/>
        <v/>
      </c>
      <c r="AH393" s="59" t="str">
        <f t="shared" si="1942"/>
        <v/>
      </c>
      <c r="AI393" s="59" t="str">
        <f t="shared" si="1943"/>
        <v/>
      </c>
      <c r="AJ393" s="59" t="str">
        <f t="shared" si="1944"/>
        <v xml:space="preserve"> </v>
      </c>
      <c r="AK393" s="75"/>
      <c r="AL393" s="59" t="str">
        <f t="shared" si="1945"/>
        <v/>
      </c>
      <c r="AM393" s="59" t="str">
        <f t="shared" si="1946"/>
        <v/>
      </c>
      <c r="AN393" s="59" t="str">
        <f t="shared" si="1947"/>
        <v xml:space="preserve"> </v>
      </c>
      <c r="AO393" s="75"/>
      <c r="AP393" s="59" t="str">
        <f t="shared" si="1948"/>
        <v/>
      </c>
      <c r="AQ393" s="59" t="str">
        <f t="shared" si="1949"/>
        <v/>
      </c>
      <c r="AR393" s="59" t="str">
        <f t="shared" si="1950"/>
        <v xml:space="preserve"> </v>
      </c>
      <c r="AS393" s="75"/>
      <c r="AT393" s="59">
        <f t="shared" si="1951"/>
        <v>0</v>
      </c>
      <c r="AU393" s="59" t="str">
        <f t="shared" si="1952"/>
        <v/>
      </c>
      <c r="AV393" s="59" t="str">
        <f t="shared" si="1953"/>
        <v/>
      </c>
      <c r="AW393" s="59" t="str">
        <f t="shared" si="1954"/>
        <v/>
      </c>
      <c r="AX393" s="59" t="str">
        <f t="shared" si="1955"/>
        <v/>
      </c>
      <c r="AY393" s="59" t="str">
        <f t="shared" si="1956"/>
        <v xml:space="preserve"> </v>
      </c>
      <c r="AZ393" s="75"/>
      <c r="BA393" s="59" t="str">
        <f t="shared" si="1957"/>
        <v/>
      </c>
      <c r="BB393" s="59" t="str">
        <f t="shared" si="1958"/>
        <v/>
      </c>
      <c r="BC393" s="59" t="str">
        <f t="shared" si="1959"/>
        <v xml:space="preserve"> </v>
      </c>
      <c r="BD393" s="75"/>
      <c r="BE393" s="59" t="str">
        <f t="shared" si="1960"/>
        <v/>
      </c>
      <c r="BF393" s="59" t="str">
        <f t="shared" si="1961"/>
        <v/>
      </c>
      <c r="BG393" s="59" t="str">
        <f t="shared" si="1962"/>
        <v xml:space="preserve"> </v>
      </c>
      <c r="BH393" s="75"/>
      <c r="BI393" s="59">
        <f t="shared" si="1963"/>
        <v>0</v>
      </c>
      <c r="BJ393" s="59" t="str">
        <f t="shared" si="1964"/>
        <v/>
      </c>
      <c r="BK393" s="59" t="str">
        <f t="shared" si="1965"/>
        <v/>
      </c>
      <c r="BL393" s="59" t="str">
        <f t="shared" si="1966"/>
        <v/>
      </c>
      <c r="BM393" s="59" t="str">
        <f t="shared" si="1967"/>
        <v/>
      </c>
      <c r="BN393" s="59" t="str">
        <f t="shared" si="1968"/>
        <v>zero euro</v>
      </c>
      <c r="BO393" s="75"/>
      <c r="BP393" s="59" t="str">
        <f t="shared" si="1969"/>
        <v/>
      </c>
      <c r="BQ393" s="75"/>
      <c r="BR393" s="59" t="str">
        <f t="shared" si="1970"/>
        <v/>
      </c>
      <c r="BS393" s="59" t="str">
        <f t="shared" si="1971"/>
        <v/>
      </c>
      <c r="BT393" s="59" t="str">
        <f t="shared" si="1972"/>
        <v xml:space="preserve"> </v>
      </c>
      <c r="BU393" s="75"/>
      <c r="BV393" s="59">
        <f t="shared" si="1973"/>
        <v>0</v>
      </c>
      <c r="BW393" s="59" t="str">
        <f>IF(OR(VALUE(U393)=0,BV393="",VALUE(U393)&gt;5,AND(VALUE(BV393)&gt;5,VALUE(BV393)&lt;16),AND(VALUE(BV393)&gt;65,VALUE(BV393)&lt;76),AND(VALUE(BV393)&gt;85,VALUE(BV393)&lt;96)),"",CONCATENATE(IF(VALUE(U393)=1,"un",IF(VALUE(U393)=2,"deux",IF(VALUE(U393)=3,"trois",IF(VALUE(U393)=4,"quatre",IF(VALUE(U393)=5,"cinq")))))," centime"))</f>
        <v/>
      </c>
      <c r="BX393" s="59" t="str">
        <f>IF(OR(BV393="",VALUE(U393)&lt;6,AND(VALUE(BV393)&gt;10,VALUE(BV393)&lt;17),BV393=76,BV393=96),"",CONCATENATE(IF(VALUE(U393)=6,"six",IF(VALUE(U393)=7,"sept",IF(VALUE(U393)=8,"huit",IF(VALUE(U393)=9,"neuf",IF(VALUE(BV393)=10,"dix")))))," centime"))</f>
        <v/>
      </c>
      <c r="BY393" s="59" t="str">
        <f>IF(OR(BV393="",VALUE(BV393)&lt;11,AND(VALUE(BV393)&gt;15,VALUE(BV393)&lt;71),AND(VALUE(BV393)&gt;75,VALUE(BV393)&lt;91),VALUE(BV393)&gt;95),"",CONCATENATE(IF(OR(VALUE(BV393)=91,VALUE(BV393)=71,VALUE(BV393)=11),"onze",IF(OR(VALUE(BV393)=92,VALUE(BV393)=72,VALUE(BV393)=12),"douze",IF(OR(VALUE(BV393)=93,VALUE(BV393)=73,VALUE(BV393)=13),"treize",IF(OR(BV393=94,BV393=74,BV393=14),"quatorze",IF(OR(BV393=95,BV393=75,BV393=15),"quinze")))))," centime"))</f>
        <v/>
      </c>
      <c r="BZ393" s="59" t="str">
        <f>IF(OR(BV393=16,BV393=76,BV393=96),"seize centime","")</f>
        <v/>
      </c>
      <c r="CA393" s="59" t="str">
        <f>CONCATENATE(" ",BW393,BX393,BY393,BZ393,IF(AND(VALUE(RIGHT(I393,2))&lt;&gt;0,VALUE(RIGHT(I393,1))=0),"centime",""),IF(VALUE(CONCATENATE(T393,U393))&gt;1,"s",""))</f>
        <v xml:space="preserve"> </v>
      </c>
      <c r="CB393" s="75"/>
      <c r="CC393" s="19" t="str">
        <f t="shared" si="1974"/>
        <v xml:space="preserve">       zero euro  </v>
      </c>
      <c r="CD393" s="47" t="e">
        <f>#REF!*H393</f>
        <v>#REF!</v>
      </c>
    </row>
    <row r="394" spans="1:82" s="10" customFormat="1" ht="11.25" x14ac:dyDescent="0.2">
      <c r="A394" s="23" t="s">
        <v>337</v>
      </c>
      <c r="B394" s="39">
        <v>4</v>
      </c>
      <c r="C394" s="80">
        <f t="shared" si="2042"/>
        <v>3</v>
      </c>
      <c r="D394" s="80">
        <f t="shared" si="2042"/>
        <v>2</v>
      </c>
      <c r="E394" s="49">
        <f>IF(G394="","",MAX(E$9:E393)+1)</f>
        <v>294</v>
      </c>
      <c r="F394" s="76" t="s">
        <v>284</v>
      </c>
      <c r="G394" s="75" t="s">
        <v>411</v>
      </c>
      <c r="H394" s="43">
        <v>0</v>
      </c>
      <c r="I394" s="79" t="str">
        <f t="shared" si="1977"/>
        <v xml:space="preserve"> 0,00</v>
      </c>
      <c r="J394" s="79" t="str">
        <f t="shared" si="1922"/>
        <v>0</v>
      </c>
      <c r="K394" s="79" t="str">
        <f t="shared" si="1923"/>
        <v>0</v>
      </c>
      <c r="L394" s="79" t="str">
        <f t="shared" si="1924"/>
        <v>0</v>
      </c>
      <c r="M394" s="79" t="str">
        <f t="shared" si="1925"/>
        <v>0</v>
      </c>
      <c r="N394" s="79" t="str">
        <f t="shared" si="1926"/>
        <v>0</v>
      </c>
      <c r="O394" s="79" t="str">
        <f t="shared" si="1927"/>
        <v>0</v>
      </c>
      <c r="P394" s="79" t="str">
        <f t="shared" si="1928"/>
        <v>0</v>
      </c>
      <c r="Q394" s="79" t="str">
        <f t="shared" si="1929"/>
        <v>0</v>
      </c>
      <c r="R394" s="79" t="str">
        <f t="shared" si="1930"/>
        <v>0</v>
      </c>
      <c r="S394" s="79" t="s">
        <v>12</v>
      </c>
      <c r="T394" s="79" t="str">
        <f t="shared" si="1931"/>
        <v>0</v>
      </c>
      <c r="U394" s="79" t="str">
        <f t="shared" si="1932"/>
        <v>0</v>
      </c>
      <c r="V394" s="75"/>
      <c r="W394" s="59" t="str">
        <f t="shared" si="1933"/>
        <v/>
      </c>
      <c r="X394" s="59" t="str">
        <f t="shared" si="1934"/>
        <v/>
      </c>
      <c r="Y394" s="59" t="str">
        <f t="shared" si="1935"/>
        <v/>
      </c>
      <c r="Z394" s="75"/>
      <c r="AA394" s="59" t="str">
        <f t="shared" si="1936"/>
        <v/>
      </c>
      <c r="AB394" s="59" t="str">
        <f t="shared" si="1937"/>
        <v/>
      </c>
      <c r="AC394" s="59" t="str">
        <f t="shared" si="1938"/>
        <v xml:space="preserve"> </v>
      </c>
      <c r="AD394" s="75"/>
      <c r="AE394" s="59">
        <f t="shared" si="1939"/>
        <v>0</v>
      </c>
      <c r="AF394" s="59" t="str">
        <f t="shared" si="1940"/>
        <v/>
      </c>
      <c r="AG394" s="59" t="str">
        <f t="shared" si="1941"/>
        <v/>
      </c>
      <c r="AH394" s="59" t="str">
        <f t="shared" si="1942"/>
        <v/>
      </c>
      <c r="AI394" s="59" t="str">
        <f t="shared" si="1943"/>
        <v/>
      </c>
      <c r="AJ394" s="59" t="str">
        <f t="shared" si="1944"/>
        <v xml:space="preserve"> </v>
      </c>
      <c r="AK394" s="75"/>
      <c r="AL394" s="59" t="str">
        <f t="shared" si="1945"/>
        <v/>
      </c>
      <c r="AM394" s="59" t="str">
        <f t="shared" si="1946"/>
        <v/>
      </c>
      <c r="AN394" s="59" t="str">
        <f t="shared" si="1947"/>
        <v xml:space="preserve"> </v>
      </c>
      <c r="AO394" s="75"/>
      <c r="AP394" s="59" t="str">
        <f t="shared" si="1948"/>
        <v/>
      </c>
      <c r="AQ394" s="59" t="str">
        <f t="shared" si="1949"/>
        <v/>
      </c>
      <c r="AR394" s="59" t="str">
        <f t="shared" si="1950"/>
        <v xml:space="preserve"> </v>
      </c>
      <c r="AS394" s="75"/>
      <c r="AT394" s="59">
        <f t="shared" si="1951"/>
        <v>0</v>
      </c>
      <c r="AU394" s="59" t="str">
        <f t="shared" si="1952"/>
        <v/>
      </c>
      <c r="AV394" s="59" t="str">
        <f t="shared" si="1953"/>
        <v/>
      </c>
      <c r="AW394" s="59" t="str">
        <f t="shared" si="1954"/>
        <v/>
      </c>
      <c r="AX394" s="59" t="str">
        <f t="shared" si="1955"/>
        <v/>
      </c>
      <c r="AY394" s="59" t="str">
        <f t="shared" si="1956"/>
        <v xml:space="preserve"> </v>
      </c>
      <c r="AZ394" s="75"/>
      <c r="BA394" s="59" t="str">
        <f t="shared" si="1957"/>
        <v/>
      </c>
      <c r="BB394" s="59" t="str">
        <f t="shared" si="1958"/>
        <v/>
      </c>
      <c r="BC394" s="59" t="str">
        <f t="shared" si="1959"/>
        <v xml:space="preserve"> </v>
      </c>
      <c r="BD394" s="75"/>
      <c r="BE394" s="59" t="str">
        <f t="shared" si="1960"/>
        <v/>
      </c>
      <c r="BF394" s="59" t="str">
        <f t="shared" si="1961"/>
        <v/>
      </c>
      <c r="BG394" s="59" t="str">
        <f t="shared" si="1962"/>
        <v xml:space="preserve"> </v>
      </c>
      <c r="BH394" s="75"/>
      <c r="BI394" s="59">
        <f t="shared" si="1963"/>
        <v>0</v>
      </c>
      <c r="BJ394" s="59" t="str">
        <f t="shared" si="1964"/>
        <v/>
      </c>
      <c r="BK394" s="59" t="str">
        <f t="shared" si="1965"/>
        <v/>
      </c>
      <c r="BL394" s="59" t="str">
        <f t="shared" si="1966"/>
        <v/>
      </c>
      <c r="BM394" s="59" t="str">
        <f t="shared" si="1967"/>
        <v/>
      </c>
      <c r="BN394" s="59" t="str">
        <f t="shared" si="1968"/>
        <v>zero euro</v>
      </c>
      <c r="BO394" s="75"/>
      <c r="BP394" s="59" t="str">
        <f t="shared" si="1969"/>
        <v/>
      </c>
      <c r="BQ394" s="75"/>
      <c r="BR394" s="59" t="str">
        <f t="shared" si="1970"/>
        <v/>
      </c>
      <c r="BS394" s="59" t="str">
        <f t="shared" si="1971"/>
        <v/>
      </c>
      <c r="BT394" s="59" t="str">
        <f t="shared" si="1972"/>
        <v xml:space="preserve"> </v>
      </c>
      <c r="BU394" s="75"/>
      <c r="BV394" s="59">
        <f t="shared" si="1973"/>
        <v>0</v>
      </c>
      <c r="BW394" s="59" t="str">
        <f>IF(OR(VALUE(U394)=0,BV394="",VALUE(U394)&gt;5,AND(VALUE(BV394)&gt;5,VALUE(BV394)&lt;16),AND(VALUE(BV394)&gt;65,VALUE(BV394)&lt;76),AND(VALUE(BV394)&gt;85,VALUE(BV394)&lt;96)),"",CONCATENATE(IF(VALUE(U394)=1,"un",IF(VALUE(U394)=2,"deux",IF(VALUE(U394)=3,"trois",IF(VALUE(U394)=4,"quatre",IF(VALUE(U394)=5,"cinq")))))," centime"))</f>
        <v/>
      </c>
      <c r="BX394" s="59" t="str">
        <f>IF(OR(BV394="",VALUE(U394)&lt;6,AND(VALUE(BV394)&gt;10,VALUE(BV394)&lt;17),BV394=76,BV394=96),"",CONCATENATE(IF(VALUE(U394)=6,"six",IF(VALUE(U394)=7,"sept",IF(VALUE(U394)=8,"huit",IF(VALUE(U394)=9,"neuf",IF(VALUE(BV394)=10,"dix")))))," centime"))</f>
        <v/>
      </c>
      <c r="BY394" s="59" t="str">
        <f>IF(OR(BV394="",VALUE(BV394)&lt;11,AND(VALUE(BV394)&gt;15,VALUE(BV394)&lt;71),AND(VALUE(BV394)&gt;75,VALUE(BV394)&lt;91),VALUE(BV394)&gt;95),"",CONCATENATE(IF(OR(VALUE(BV394)=91,VALUE(BV394)=71,VALUE(BV394)=11),"onze",IF(OR(VALUE(BV394)=92,VALUE(BV394)=72,VALUE(BV394)=12),"douze",IF(OR(VALUE(BV394)=93,VALUE(BV394)=73,VALUE(BV394)=13),"treize",IF(OR(BV394=94,BV394=74,BV394=14),"quatorze",IF(OR(BV394=95,BV394=75,BV394=15),"quinze")))))," centime"))</f>
        <v/>
      </c>
      <c r="BZ394" s="59" t="str">
        <f>IF(OR(BV394=16,BV394=76,BV394=96),"seize centime","")</f>
        <v/>
      </c>
      <c r="CA394" s="59" t="str">
        <f>CONCATENATE(" ",BW394,BX394,BY394,BZ394,IF(AND(VALUE(RIGHT(I394,2))&lt;&gt;0,VALUE(RIGHT(I394,1))=0),"centime",""),IF(VALUE(CONCATENATE(T394,U394))&gt;1,"s",""))</f>
        <v xml:space="preserve"> </v>
      </c>
      <c r="CB394" s="75"/>
      <c r="CC394" s="19" t="str">
        <f t="shared" si="1974"/>
        <v xml:space="preserve">       zero euro  </v>
      </c>
      <c r="CD394" s="47" t="e">
        <f>#REF!*H394</f>
        <v>#REF!</v>
      </c>
    </row>
    <row r="395" spans="1:82" ht="15" customHeight="1" x14ac:dyDescent="0.2">
      <c r="A395" s="23" t="s">
        <v>337</v>
      </c>
      <c r="B395" s="29">
        <v>4</v>
      </c>
      <c r="C395" s="29">
        <v>4</v>
      </c>
      <c r="D395" s="29"/>
      <c r="E395" s="30" t="str">
        <f>IF(G395="","",MAX(E$9:E394)+1)</f>
        <v/>
      </c>
      <c r="F395" s="31" t="s">
        <v>314</v>
      </c>
      <c r="G395" s="32"/>
      <c r="H395" s="52"/>
      <c r="I395" s="64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  <c r="AR395" s="54"/>
      <c r="AS395" s="54"/>
      <c r="AT395" s="54"/>
      <c r="AU395" s="54"/>
      <c r="AV395" s="54"/>
      <c r="AW395" s="54"/>
      <c r="AX395" s="54"/>
      <c r="AY395" s="54"/>
      <c r="AZ395" s="54"/>
      <c r="BA395" s="54"/>
      <c r="BB395" s="54"/>
      <c r="BC395" s="54"/>
      <c r="BD395" s="54"/>
      <c r="BE395" s="54"/>
      <c r="BF395" s="54"/>
      <c r="BG395" s="54"/>
      <c r="BH395" s="54"/>
      <c r="BI395" s="54"/>
      <c r="BJ395" s="54"/>
      <c r="BK395" s="54"/>
      <c r="BL395" s="54"/>
      <c r="BM395" s="54"/>
      <c r="BN395" s="54"/>
      <c r="BO395" s="54"/>
      <c r="BP395" s="54"/>
      <c r="BQ395" s="54"/>
      <c r="BR395" s="54"/>
      <c r="BS395" s="54"/>
      <c r="BT395" s="54"/>
      <c r="BU395" s="54"/>
      <c r="BV395" s="54"/>
      <c r="BW395" s="54"/>
      <c r="BX395" s="54"/>
      <c r="BY395" s="54"/>
      <c r="BZ395" s="54"/>
      <c r="CA395" s="54"/>
      <c r="CB395" s="54"/>
      <c r="CC395" s="52"/>
      <c r="CD395" s="52"/>
    </row>
    <row r="396" spans="1:82" ht="15" customHeight="1" x14ac:dyDescent="0.2">
      <c r="A396" s="23" t="s">
        <v>337</v>
      </c>
      <c r="B396" s="34">
        <v>4</v>
      </c>
      <c r="C396" s="34">
        <v>4</v>
      </c>
      <c r="D396" s="34">
        <v>1</v>
      </c>
      <c r="E396" s="35" t="str">
        <f>IF(G396="","",MAX(E$9:E395)+1)</f>
        <v/>
      </c>
      <c r="F396" s="71" t="s">
        <v>315</v>
      </c>
      <c r="G396" s="37"/>
      <c r="H396" s="38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6"/>
      <c r="W396" s="46"/>
      <c r="X396" s="46"/>
      <c r="Y396" s="46"/>
      <c r="Z396" s="46"/>
      <c r="AA396" s="46"/>
      <c r="AB396" s="46"/>
      <c r="AC396" s="46"/>
      <c r="AD396" s="46"/>
      <c r="AE396" s="46"/>
      <c r="AF396" s="46"/>
      <c r="AG396" s="46"/>
      <c r="AH396" s="46"/>
      <c r="AI396" s="46"/>
      <c r="AJ396" s="46"/>
      <c r="AK396" s="46"/>
      <c r="AL396" s="46"/>
      <c r="AM396" s="46"/>
      <c r="AN396" s="46"/>
      <c r="AO396" s="46"/>
      <c r="AP396" s="46"/>
      <c r="AQ396" s="46"/>
      <c r="AR396" s="46"/>
      <c r="AS396" s="46"/>
      <c r="AT396" s="46"/>
      <c r="AU396" s="46"/>
      <c r="AV396" s="46"/>
      <c r="AW396" s="46"/>
      <c r="AX396" s="46"/>
      <c r="AY396" s="46"/>
      <c r="AZ396" s="46"/>
      <c r="BA396" s="46"/>
      <c r="BB396" s="46"/>
      <c r="BC396" s="46"/>
      <c r="BD396" s="46"/>
      <c r="BE396" s="46"/>
      <c r="BF396" s="46"/>
      <c r="BG396" s="46"/>
      <c r="BH396" s="46"/>
      <c r="BI396" s="46"/>
      <c r="BJ396" s="46"/>
      <c r="BK396" s="46"/>
      <c r="BL396" s="46"/>
      <c r="BM396" s="46"/>
      <c r="BN396" s="46"/>
      <c r="BO396" s="46"/>
      <c r="BP396" s="46"/>
      <c r="BQ396" s="46"/>
      <c r="BR396" s="46"/>
      <c r="BS396" s="46"/>
      <c r="BT396" s="46"/>
      <c r="BU396" s="46"/>
      <c r="BV396" s="46"/>
      <c r="BW396" s="46"/>
      <c r="BX396" s="46"/>
      <c r="BY396" s="46"/>
      <c r="BZ396" s="46"/>
      <c r="CA396" s="46"/>
      <c r="CB396" s="46"/>
      <c r="CC396" s="59"/>
      <c r="CD396" s="59"/>
    </row>
    <row r="397" spans="1:82" ht="33.75" x14ac:dyDescent="0.2">
      <c r="A397" s="23" t="s">
        <v>337</v>
      </c>
      <c r="B397" s="39">
        <v>4</v>
      </c>
      <c r="C397" s="39">
        <v>4</v>
      </c>
      <c r="D397" s="39">
        <v>1</v>
      </c>
      <c r="E397" s="49">
        <f>IF(G397="","",MAX(E$9:E396)+1)</f>
        <v>295</v>
      </c>
      <c r="F397" s="74" t="s">
        <v>316</v>
      </c>
      <c r="G397" s="42" t="s">
        <v>28</v>
      </c>
      <c r="H397" s="43">
        <v>0</v>
      </c>
      <c r="I397" s="44" t="str">
        <f t="shared" ref="I397:I417" si="2043">IF(H397=INT(H397),CONCATENATE(" ",H397,",00"),IF(INT(H397*10)=H397*10,CONCATENATE(" ",H397,"0"),CONCATENATE(" ",H397)))</f>
        <v xml:space="preserve"> 0,00</v>
      </c>
      <c r="J397" s="44" t="str">
        <f t="shared" ref="J397:J417" si="2044">IF(H397&gt;=100000000,MID(RIGHT(I397,12),1,1),"0")</f>
        <v>0</v>
      </c>
      <c r="K397" s="44" t="str">
        <f t="shared" ref="K397:K417" si="2045">IF(H397&gt;=10000000,MID(RIGHT(I397,11),1,1),"0")</f>
        <v>0</v>
      </c>
      <c r="L397" s="44" t="str">
        <f t="shared" ref="L397:L417" si="2046">IF(H397&gt;=1000000,MID(RIGHT(I397,10),1,1),"0")</f>
        <v>0</v>
      </c>
      <c r="M397" s="44" t="str">
        <f t="shared" ref="M397:M417" si="2047">IF(H397&gt;=100000,MID(RIGHT(I397,9),1,1),"0")</f>
        <v>0</v>
      </c>
      <c r="N397" s="44" t="str">
        <f t="shared" ref="N397:N417" si="2048">IF(H397&gt;=10000,MID(RIGHT(I397,8),1,1),"0")</f>
        <v>0</v>
      </c>
      <c r="O397" s="44" t="str">
        <f t="shared" ref="O397:O417" si="2049">IF(H397&gt;=1000,MID(RIGHT(I397,7),1,1),"0")</f>
        <v>0</v>
      </c>
      <c r="P397" s="44" t="str">
        <f t="shared" ref="P397:P417" si="2050">IF(H397&gt;=100,MID(RIGHT(I397,6),1,1),"0")</f>
        <v>0</v>
      </c>
      <c r="Q397" s="44" t="str">
        <f t="shared" ref="Q397:Q417" si="2051">IF(H397&gt;=10,MID(RIGHT(I397,5),1,1),"0")</f>
        <v>0</v>
      </c>
      <c r="R397" s="44" t="str">
        <f t="shared" ref="R397:R417" si="2052">IF(H397&gt;=0,MID(RIGHT(I397,4),1,1),"0")</f>
        <v>0</v>
      </c>
      <c r="S397" s="44" t="s">
        <v>12</v>
      </c>
      <c r="T397" s="44" t="str">
        <f t="shared" ref="T397:T417" si="2053">IF(INT(H397)&lt;&gt;H397,MID(RIGHT(I397,2),1,1),"0")</f>
        <v>0</v>
      </c>
      <c r="U397" s="44" t="str">
        <f t="shared" ref="U397:U417" si="2054">IF(INT(H397*10)&lt;&gt;H397*10,RIGHT(I397,1),"0")</f>
        <v>0</v>
      </c>
      <c r="V397" s="45"/>
      <c r="W397" s="46" t="str">
        <f t="shared" ref="W397:W417" si="2055">IF(OR(VALUE(J397)=0,VALUE(J397)&gt;5),"",CONCATENATE(IF(VALUE(J397)=1,"",IF(VALUE(J397)=2,"deux ",IF(VALUE(J397)=3,"trois ",IF(VALUE(J397)=4,"quatre ",IF(VALUE(J397)=5,"cinq "))))),"cent"))</f>
        <v/>
      </c>
      <c r="X397" s="46" t="str">
        <f t="shared" ref="X397:X417" si="2056">IF(OR(J397="",VALUE(J397)&lt;6),"",CONCATENATE(IF(VALUE(J397)=6,"six ",IF(VALUE(J397)=7,"sept ",IF(VALUE(J397)=8,"huit ",IF(VALUE(J397)=9,"neuf ")))),"cent"))</f>
        <v/>
      </c>
      <c r="Y397" s="46" t="str">
        <f t="shared" ref="Y397:Y417" si="2057">CONCATENATE(W397,X397)</f>
        <v/>
      </c>
      <c r="Z397" s="45"/>
      <c r="AA397" s="46" t="str">
        <f t="shared" ref="AA397:AA417" si="2058">IF(OR(K397="",VALUE(K397)=0,VALUE(K397)&gt;5,AND(VALUE(AE397)&gt;10,VALUE(AE397)&lt;17)),"",IF(OR(VALUE(AE397)=10,AND(VALUE(AE397)&gt;16,VALUE(AE397)&lt;20)),"dix",IF(VALUE(K397)=2,"vingt",IF(VALUE(K397)=3,"trente",IF(VALUE(K397)=4,"quarante",IF(VALUE(K397)=5,"cinquante"))))))</f>
        <v/>
      </c>
      <c r="AB397" s="46" t="str">
        <f t="shared" ref="AB397:AB417" si="2059">IF(OR(K397="",VALUE(K397)&lt;6),"",IF(AND(VALUE(K397)=7,OR(VALUE(L397)=0,AE397&gt;76)),"soixante dix",IF(OR(VALUE(K397)=6,VALUE(K397)=7),"soixante",IF(AND(VALUE(K397)=9,OR(VALUE(L397)=0,VALUE(AE397)&gt;96)),"quatre vingt dix",IF(OR(VALUE(K397)=8,VALUE(K397)=9),"quatre vingt")))))</f>
        <v/>
      </c>
      <c r="AC397" s="46" t="str">
        <f t="shared" ref="AC397:AC417" si="2060">CONCATENATE(" ",AA397,AB397,IF(OR(VALUE(L397)&lt;&gt;1,VALUE(K397)=0,VALUE(K397)=1,VALUE(K397)=8,VALUE(K397)=9),""," et"))</f>
        <v xml:space="preserve"> </v>
      </c>
      <c r="AD397" s="45"/>
      <c r="AE397" s="46">
        <f t="shared" ref="AE397:AE417" si="2061">VALUE(CONCATENATE(K397,L397))</f>
        <v>0</v>
      </c>
      <c r="AF397" s="46" t="str">
        <f t="shared" ref="AF397:AF417" si="2062">IF(OR(VALUE(L397)=0,AE397="",VALUE(L397)&gt;5,AND(VALUE(AE397)&gt;5,VALUE(AE397)&lt;16),AND(VALUE(AE397)&gt;65,VALUE(AE397)&lt;76),AND(VALUE(AE397)&gt;85,VALUE(AE397)&lt;96)),"",CONCATENATE(IF(VALUE(L397)=1,"un",IF(VALUE(L397)=2,"deux",IF(VALUE(L397)=3,"trois",IF(VALUE(L397)=4,"quatre",IF(VALUE(L397)=5,"cinq")))))," million"))</f>
        <v/>
      </c>
      <c r="AG397" s="46" t="str">
        <f t="shared" ref="AG397:AG417" si="2063">IF(OR(AE397="",VALUE(L397)&lt;6,AND(VALUE(AE397)&gt;10,VALUE(AE397)&lt;17),AE397=76,AE397=96),"",CONCATENATE(IF(VALUE(L397)=6,"six",IF(VALUE(L397)=7,"sept",IF(VALUE(L397)=8,"huit",IF(VALUE(L397)=9,"neuf",IF(VALUE(AE397)=10,"dix")))))," million"))</f>
        <v/>
      </c>
      <c r="AH397" s="46" t="str">
        <f t="shared" ref="AH397:AH417" si="2064">IF(OR(AE397="",VALUE(AE397)&lt;11,AND(VALUE(AE397)&gt;15,VALUE(AE397)&lt;71),AND(VALUE(AE397)&gt;75,VALUE(AE397)&lt;91),VALUE(AE397)&gt;95),"",CONCATENATE(IF(OR(VALUE(AE397)=91,VALUE(AE397)=71,VALUE(AE397)=11),"onze",IF(OR(VALUE(AE397)=92,VALUE(AE397)=72,VALUE(AE397)=12),"douze",IF(OR(VALUE(AE397)=93,VALUE(AE397)=73,VALUE(AE397)=13),"treize",IF(OR(AE397=94,AE397=74,AE397=14),"quatorze",IF(OR(AE397=95,AE397=75,AE397=15),"quinze")))))," million"))</f>
        <v/>
      </c>
      <c r="AI397" s="46" t="str">
        <f t="shared" ref="AI397:AI417" si="2065">IF(OR(AE397=16,AE397=76,AE397=96),"seize million","")</f>
        <v/>
      </c>
      <c r="AJ397" s="46" t="str">
        <f t="shared" ref="AJ397:AJ417" si="2066">CONCATENATE(" ",AF397,AG397,AH397,AI397,IF(VALUE(CONCATENATE(J397,K397,L397))=0,"",IF(VALUE(L397)=0,"million","")),IF(AND(VALUE(CONCATENATE(J397,K397,L397))&gt;1,VALUE(CONCATENATE(M397,N397,O397,P397,Q397,R397))=0),"s",""))</f>
        <v xml:space="preserve"> </v>
      </c>
      <c r="AK397" s="45"/>
      <c r="AL397" s="46" t="str">
        <f t="shared" ref="AL397:AL417" si="2067">IF(OR(VALUE(M397)=0,VALUE(M397)&gt;5),"",CONCATENATE(IF(VALUE(M397)=1,"",IF(VALUE(M397)=2,"deux ",IF(VALUE(M397)=3,"trois ",IF(VALUE(M397)=4,"quatre ",IF(VALUE(M397)=5,"cinq "))))),"cent"))</f>
        <v/>
      </c>
      <c r="AM397" s="46" t="str">
        <f t="shared" ref="AM397:AM417" si="2068">IF(OR(M397="",VALUE(M397)&lt;6),"",CONCATENATE(IF(VALUE(M397)=6,"six ",IF(VALUE(M397)=7,"sept ",IF(VALUE(M397)=8,"huit ",IF(VALUE(M397)=9,"neuf ")))),"cent"))</f>
        <v/>
      </c>
      <c r="AN397" s="46" t="str">
        <f t="shared" ref="AN397:AN417" si="2069">CONCATENATE(" ",AL397,AM397)</f>
        <v xml:space="preserve"> </v>
      </c>
      <c r="AO397" s="45"/>
      <c r="AP397" s="46" t="str">
        <f t="shared" ref="AP397:AP417" si="2070">IF(OR(N397="",VALUE(N397)=0,VALUE(N397)&gt;5,AND(VALUE(AT397)&gt;10,VALUE(AT397)&lt;17)),"",IF(OR(VALUE(AT397)=10,AND(VALUE(AT397)&gt;16,VALUE(AT397)&lt;20)),"dix",IF(VALUE(N397)=2,"vingt",IF(VALUE(N397)=3,"trente",IF(VALUE(N397)=4,"quarante",IF(VALUE(N397)=5,"cinquante"))))))</f>
        <v/>
      </c>
      <c r="AQ397" s="46" t="str">
        <f t="shared" ref="AQ397:AQ417" si="2071">IF(OR(N397="",VALUE(N397)&lt;6),"",IF(AND(VALUE(N397)=7,OR(VALUE(O397)=0,AT397&gt;76)),"soixante dix",IF(OR(VALUE(N397)=6,VALUE(N397)=7),"soixante",IF(AND(VALUE(N397)=9,OR(VALUE(O397)=0,VALUE(AT397)&gt;96)),"quatre vingt dix",IF(OR(VALUE(N397)=8,VALUE(N397)=9),"quatre vingt")))))</f>
        <v/>
      </c>
      <c r="AR397" s="46" t="str">
        <f t="shared" ref="AR397:AR417" si="2072">CONCATENATE(" ",AP397,AQ397,IF(OR(VALUE(O397)&lt;&gt;1,VALUE(N397)=0,VALUE(N397)=1,VALUE(N397)=8,VALUE(N397)=9),""," et"))</f>
        <v xml:space="preserve"> </v>
      </c>
      <c r="AS397" s="45"/>
      <c r="AT397" s="46">
        <f t="shared" ref="AT397:AT417" si="2073">VALUE(CONCATENATE(N397,O397))</f>
        <v>0</v>
      </c>
      <c r="AU397" s="46" t="str">
        <f t="shared" ref="AU397:AU417" si="2074">IF(OR(VALUE(O397)=0,AT397="",VALUE(O397)&gt;5,AND(VALUE(AT397)&gt;5,VALUE(AT397)&lt;16),AND(VALUE(AT397)&gt;65,VALUE(AT397)&lt;76),AND(VALUE(AT397)&gt;85,VALUE(AT397)&lt;96)),"",CONCATENATE(IF(VALUE(O397)=1,"un",IF(VALUE(O397)=2,"deux",IF(VALUE(O397)=3,"trois",IF(VALUE(O397)=4,"quatre",IF(VALUE(O397)=5,"cinq")))))," mille"))</f>
        <v/>
      </c>
      <c r="AV397" s="46" t="str">
        <f t="shared" ref="AV397:AV417" si="2075">IF(OR(AT397="",VALUE(O397)&lt;6,AND(VALUE(AT397)&gt;10,VALUE(AT397)&lt;17),AT397=76,AT397=96),"",CONCATENATE(IF(VALUE(O397)=6,"six",IF(VALUE(O397)=7,"sept",IF(VALUE(O397)=8,"huit",IF(VALUE(O397)=9,"neuf",IF(VALUE(AT397)=10,"dix")))))," mille"))</f>
        <v/>
      </c>
      <c r="AW397" s="46" t="str">
        <f t="shared" ref="AW397:AW417" si="2076">IF(OR(AT397="",VALUE(AT397)&lt;11,AND(VALUE(AT397)&gt;15,VALUE(AT397)&lt;71),AND(VALUE(AT397)&gt;75,VALUE(AT397)&lt;91),VALUE(AT397)&gt;95),"",CONCATENATE(IF(OR(VALUE(AT397)=91,VALUE(AT397)=71,VALUE(AT397)=11),"onze",IF(OR(VALUE(AT397)=92,VALUE(AT397)=72,VALUE(AT397)=12),"douze",IF(OR(VALUE(AT397)=93,VALUE(AT397)=73,VALUE(AT397)=13),"treize",IF(OR(AT397=94,AT397=74,AT397=14),"quatorze",IF(OR(AT397=95,AT397=75,AT397=15),"quinze")))))," mille"))</f>
        <v/>
      </c>
      <c r="AX397" s="46" t="str">
        <f t="shared" ref="AX397:AX417" si="2077">IF(OR(AT397=16,AT397=76,AT397=96),"seize mille","")</f>
        <v/>
      </c>
      <c r="AY397" s="46" t="str">
        <f t="shared" ref="AY397:AY417" si="2078">IF(AND(AU397="un mille",H397&lt;10000)," mille",CONCATENATE(" ",AU397,AV397,AW397,AX397,IF(VALUE(CONCATENATE(M397,N397,O397))=0,"",IF(VALUE(O397)=0," mille","")),IF(AND(VALUE(CONCATENATE(M397,N397,O397))&gt;1,VALUE(CONCATENATE(P397,Q397,R397))=0),"s","")))</f>
        <v xml:space="preserve"> </v>
      </c>
      <c r="AZ397" s="45"/>
      <c r="BA397" s="46" t="str">
        <f t="shared" ref="BA397:BA417" si="2079">IF(OR(VALUE(P397)=0,VALUE(P397)&gt;5),"",CONCATENATE(IF(VALUE(P397)=1,"",IF(VALUE(P397)=2,"deux ",IF(VALUE(P397)=3,"trois ",IF(VALUE(P397)=4,"quatre ",IF(VALUE(P397)=5,"cinq "))))),"cent"))</f>
        <v/>
      </c>
      <c r="BB397" s="46" t="str">
        <f t="shared" ref="BB397:BB417" si="2080">IF(OR(P397="",VALUE(P397)&lt;6),"",CONCATENATE(IF(VALUE(P397)=6,"six ",IF(VALUE(P397)=7,"sept ",IF(VALUE(P397)=8,"huit ",IF(VALUE(P397)=9,"neuf ")))),"cent"))</f>
        <v/>
      </c>
      <c r="BC397" s="46" t="str">
        <f t="shared" ref="BC397:BC417" si="2081">CONCATENATE(" ",BA397,BB397)</f>
        <v xml:space="preserve"> </v>
      </c>
      <c r="BD397" s="45"/>
      <c r="BE397" s="46" t="str">
        <f t="shared" ref="BE397:BE417" si="2082">IF(OR(Q397="",VALUE(Q397)=0,VALUE(Q397)&gt;5,AND(VALUE(BI397)&gt;10,VALUE(BI397)&lt;17)),"",IF(OR(VALUE(BI397)=10,AND(VALUE(BI397)&gt;16,VALUE(BI397)&lt;20)),"dix",IF(VALUE(Q397)=2,"vingt",IF(VALUE(Q397)=3,"trente",IF(VALUE(Q397)=4,"quarante",IF(VALUE(Q397)=5,"cinquante"))))))</f>
        <v/>
      </c>
      <c r="BF397" s="46" t="str">
        <f t="shared" ref="BF397:BF417" si="2083">IF(OR(Q397="",VALUE(Q397)&lt;6),"",IF(AND(VALUE(Q397)=7,OR(VALUE(R397)=0,BI397&gt;76)),"soixante dix",IF(OR(VALUE(Q397)=6,VALUE(Q397)=7),"soixante",IF(AND(VALUE(Q397)=9,OR(VALUE(R397)=0,VALUE(BI397)&gt;96)),"quatre vingt dix",IF(OR(VALUE(Q397)=8,VALUE(Q397)=9),"quatre vingt")))))</f>
        <v/>
      </c>
      <c r="BG397" s="46" t="str">
        <f t="shared" ref="BG397:BG417" si="2084">CONCATENATE(" ",BE397,BF397,IF(OR(VALUE(R397)&lt;&gt;1,VALUE(Q397)=0,VALUE(Q397)=1,VALUE(Q397)=8,VALUE(Q397)=9),""," et"))</f>
        <v xml:space="preserve"> </v>
      </c>
      <c r="BH397" s="45"/>
      <c r="BI397" s="46">
        <f t="shared" ref="BI397:BI417" si="2085">VALUE(CONCATENATE(Q397,R397))</f>
        <v>0</v>
      </c>
      <c r="BJ397" s="46" t="str">
        <f t="shared" ref="BJ397:BJ417" si="2086">IF(OR(VALUE(R397)=0,BI397="",VALUE(R397)&gt;5,AND(VALUE(BI397)&gt;5,VALUE(BI397)&lt;16),AND(VALUE(BI397)&gt;65,VALUE(BI397)&lt;76),AND(VALUE(BI397)&gt;85,VALUE(BI397)&lt;96)),"",CONCATENATE(IF(VALUE(R397)=1,"un",IF(VALUE(R397)=2,"deux",IF(VALUE(R397)=3,"trois",IF(VALUE(R397)=4,"quatre",IF(VALUE(R397)=5,"cinq")))))," euro"))</f>
        <v/>
      </c>
      <c r="BK397" s="46" t="str">
        <f t="shared" ref="BK397:BK417" si="2087">IF(OR(BI397="",VALUE(R397)&lt;6,AND(VALUE(BI397)&gt;10,VALUE(BI397)&lt;17),BI397=76,BI397=96),"",CONCATENATE(IF(VALUE(R397)=6,"six",IF(VALUE(R397)=7,"sept",IF(VALUE(R397)=8,"huit",IF(VALUE(R397)=9,"neuf",IF(VALUE(BI397)=10,"dix")))))," euro"))</f>
        <v/>
      </c>
      <c r="BL397" s="46" t="str">
        <f t="shared" ref="BL397:BL417" si="2088">IF(OR(BI397="",VALUE(BI397)&lt;11,AND(VALUE(BI397)&gt;15,VALUE(BI397)&lt;71),AND(VALUE(BI397)&gt;75,VALUE(BI397)&lt;91),VALUE(BI397)&gt;95),"",CONCATENATE(IF(OR(VALUE(BI397)=91,VALUE(BI397)=71,VALUE(BI397)=11),"onze",IF(OR(VALUE(BI397)=92,VALUE(BI397)=72,VALUE(BI397)=12),"douze",IF(OR(VALUE(BI397)=93,VALUE(BI397)=73,VALUE(BI397)=13),"treize",IF(OR(BI397=94,BI397=74,BI397=14),"quatorze",IF(OR(BI397=95,BI397=75,BI397=15),"quinze")))))," euro"))</f>
        <v/>
      </c>
      <c r="BM397" s="46" t="str">
        <f t="shared" ref="BM397:BM417" si="2089">IF(OR(BI397=16,BI397=76,BI397=96),"seize euro","")</f>
        <v/>
      </c>
      <c r="BN397" s="46" t="str">
        <f t="shared" ref="BN397:BN417" si="2090">IF(VALUE(CONCATENATE(J397,K397,L397,M397,N397,O397,P397,Q397,R397))=0,"zero euro",CONCATENATE(" ",BJ397,BK397,BL397,BM397,IF(VALUE(CONCATENATE(M397,N397,O397,P397,Q397,R397))=0," d'",""),IF(OR(VALUE(R397)=0,VALUE(CONCATENATE(P397,Q397,R397))=0)," euro",""),IF(VALUE(CONCATENATE(J397,K397,L397,M397,N397,O397,P397,Q397,R397))&gt;1,"s","")))</f>
        <v>zero euro</v>
      </c>
      <c r="BO397" s="45"/>
      <c r="BP397" s="46" t="str">
        <f t="shared" ref="BP397:BP417" si="2091">IF(VALUE(CONCATENATE(T397,U397))=0,""," virgule")</f>
        <v/>
      </c>
      <c r="BQ397" s="45"/>
      <c r="BR397" s="46" t="str">
        <f t="shared" ref="BR397:BR417" si="2092">IF(OR(T397="",VALUE(T397)=0,VALUE(T397)&gt;5,AND(VALUE(BV397)&gt;10,VALUE(BV397)&lt;17)),"",IF(OR(VALUE(BV397)=10,AND(VALUE(BV397)&gt;16,VALUE(BV397)&lt;20)),"dix",IF(VALUE(T397)=2,"vingt",IF(VALUE(T397)=3,"trente",IF(VALUE(T397)=4,"quarante",IF(VALUE(T397)=5,"cinquante"))))))</f>
        <v/>
      </c>
      <c r="BS397" s="46" t="str">
        <f t="shared" ref="BS397:BS417" si="2093">IF(OR(T397="",VALUE(T397)&lt;6),"",IF(AND(VALUE(T397)=7,OR(VALUE(U397)=0,BV397&gt;76)),"soixante dix",IF(OR(VALUE(T397)=6,VALUE(T397)=7),"soixante",IF(AND(VALUE(T397)=9,OR(VALUE(U397)=0,VALUE(BV397)&gt;96)),"quatre vingt dix",IF(OR(VALUE(T397)=8,VALUE(T397)=9),"quatre vingt")))))</f>
        <v/>
      </c>
      <c r="BT397" s="46" t="str">
        <f t="shared" ref="BT397:BT417" si="2094">CONCATENATE(" ",BR397,BS397,IF(OR(VALUE(U397)&lt;&gt;1,VALUE(T397)=0,VALUE(T397)=1,VALUE(T397)=8,VALUE(T397)=9),""," et"))</f>
        <v xml:space="preserve"> </v>
      </c>
      <c r="BU397" s="45"/>
      <c r="BV397" s="46">
        <f t="shared" ref="BV397:BV417" si="2095">VALUE(CONCATENATE(T397,U397))</f>
        <v>0</v>
      </c>
      <c r="BW397" s="46" t="str">
        <f t="shared" ref="BW397:BW405" si="2096">IF(OR(VALUE(U397)=0,BV397="",VALUE(U397)&gt;5,AND(VALUE(BV397)&gt;5,VALUE(BV397)&lt;16),AND(VALUE(BV397)&gt;65,VALUE(BV397)&lt;76),AND(VALUE(BV397)&gt;85,VALUE(BV397)&lt;96)),"",CONCATENATE(IF(VALUE(U397)=1,"un",IF(VALUE(U397)=2,"deux",IF(VALUE(U397)=3,"trois",IF(VALUE(U397)=4,"quatre",IF(VALUE(U397)=5,"cinq")))))," centime"))</f>
        <v/>
      </c>
      <c r="BX397" s="46" t="str">
        <f t="shared" ref="BX397:BX405" si="2097">IF(OR(BV397="",VALUE(U397)&lt;6,AND(VALUE(BV397)&gt;10,VALUE(BV397)&lt;17),BV397=76,BV397=96),"",CONCATENATE(IF(VALUE(U397)=6,"six",IF(VALUE(U397)=7,"sept",IF(VALUE(U397)=8,"huit",IF(VALUE(U397)=9,"neuf",IF(VALUE(BV397)=10,"dix")))))," centime"))</f>
        <v/>
      </c>
      <c r="BY397" s="46" t="str">
        <f t="shared" ref="BY397:BY405" si="2098">IF(OR(BV397="",VALUE(BV397)&lt;11,AND(VALUE(BV397)&gt;15,VALUE(BV397)&lt;71),AND(VALUE(BV397)&gt;75,VALUE(BV397)&lt;91),VALUE(BV397)&gt;95),"",CONCATENATE(IF(OR(VALUE(BV397)=91,VALUE(BV397)=71,VALUE(BV397)=11),"onze",IF(OR(VALUE(BV397)=92,VALUE(BV397)=72,VALUE(BV397)=12),"douze",IF(OR(VALUE(BV397)=93,VALUE(BV397)=73,VALUE(BV397)=13),"treize",IF(OR(BV397=94,BV397=74,BV397=14),"quatorze",IF(OR(BV397=95,BV397=75,BV397=15),"quinze")))))," centime"))</f>
        <v/>
      </c>
      <c r="BZ397" s="46" t="str">
        <f t="shared" ref="BZ397:BZ405" si="2099">IF(OR(BV397=16,BV397=76,BV397=96),"seize centime","")</f>
        <v/>
      </c>
      <c r="CA397" s="46" t="str">
        <f t="shared" ref="CA397:CA405" si="2100">CONCATENATE(" ",BW397,BX397,BY397,BZ397,IF(AND(VALUE(RIGHT(I397,2))&lt;&gt;0,VALUE(RIGHT(I397,1))=0),"centime",""),IF(VALUE(CONCATENATE(T397,U397))&gt;1,"s",""))</f>
        <v xml:space="preserve"> </v>
      </c>
      <c r="CB397" s="45"/>
      <c r="CC397" s="19" t="str">
        <f t="shared" ref="CC397:CC417" si="2101">CONCATENATE(Y397,AC397,AJ397,AN397,AR397,AY397,BC397,BG397,BN397,BP397,BT397,CA397)</f>
        <v xml:space="preserve">       zero euro  </v>
      </c>
      <c r="CD397" s="47" t="e">
        <f>#REF!*H397</f>
        <v>#REF!</v>
      </c>
    </row>
    <row r="398" spans="1:82" ht="33.75" x14ac:dyDescent="0.2">
      <c r="A398" s="23" t="s">
        <v>337</v>
      </c>
      <c r="B398" s="39">
        <v>4</v>
      </c>
      <c r="C398" s="39">
        <v>4</v>
      </c>
      <c r="D398" s="39">
        <v>1</v>
      </c>
      <c r="E398" s="49">
        <f>IF(G398="","",MAX(E$9:E397)+1)</f>
        <v>296</v>
      </c>
      <c r="F398" s="74" t="s">
        <v>317</v>
      </c>
      <c r="G398" s="42" t="s">
        <v>28</v>
      </c>
      <c r="H398" s="43">
        <v>0</v>
      </c>
      <c r="I398" s="44" t="str">
        <f t="shared" si="2043"/>
        <v xml:space="preserve"> 0,00</v>
      </c>
      <c r="J398" s="44" t="str">
        <f t="shared" si="2044"/>
        <v>0</v>
      </c>
      <c r="K398" s="44" t="str">
        <f t="shared" si="2045"/>
        <v>0</v>
      </c>
      <c r="L398" s="44" t="str">
        <f t="shared" si="2046"/>
        <v>0</v>
      </c>
      <c r="M398" s="44" t="str">
        <f t="shared" si="2047"/>
        <v>0</v>
      </c>
      <c r="N398" s="44" t="str">
        <f t="shared" si="2048"/>
        <v>0</v>
      </c>
      <c r="O398" s="44" t="str">
        <f t="shared" si="2049"/>
        <v>0</v>
      </c>
      <c r="P398" s="44" t="str">
        <f t="shared" si="2050"/>
        <v>0</v>
      </c>
      <c r="Q398" s="44" t="str">
        <f t="shared" si="2051"/>
        <v>0</v>
      </c>
      <c r="R398" s="44" t="str">
        <f t="shared" si="2052"/>
        <v>0</v>
      </c>
      <c r="S398" s="44" t="s">
        <v>12</v>
      </c>
      <c r="T398" s="44" t="str">
        <f t="shared" si="2053"/>
        <v>0</v>
      </c>
      <c r="U398" s="44" t="str">
        <f t="shared" si="2054"/>
        <v>0</v>
      </c>
      <c r="V398" s="45"/>
      <c r="W398" s="46" t="str">
        <f t="shared" si="2055"/>
        <v/>
      </c>
      <c r="X398" s="46" t="str">
        <f t="shared" si="2056"/>
        <v/>
      </c>
      <c r="Y398" s="46" t="str">
        <f t="shared" si="2057"/>
        <v/>
      </c>
      <c r="Z398" s="45"/>
      <c r="AA398" s="46" t="str">
        <f t="shared" si="2058"/>
        <v/>
      </c>
      <c r="AB398" s="46" t="str">
        <f t="shared" si="2059"/>
        <v/>
      </c>
      <c r="AC398" s="46" t="str">
        <f t="shared" si="2060"/>
        <v xml:space="preserve"> </v>
      </c>
      <c r="AD398" s="45"/>
      <c r="AE398" s="46">
        <f t="shared" si="2061"/>
        <v>0</v>
      </c>
      <c r="AF398" s="46" t="str">
        <f t="shared" si="2062"/>
        <v/>
      </c>
      <c r="AG398" s="46" t="str">
        <f t="shared" si="2063"/>
        <v/>
      </c>
      <c r="AH398" s="46" t="str">
        <f t="shared" si="2064"/>
        <v/>
      </c>
      <c r="AI398" s="46" t="str">
        <f t="shared" si="2065"/>
        <v/>
      </c>
      <c r="AJ398" s="46" t="str">
        <f t="shared" si="2066"/>
        <v xml:space="preserve"> </v>
      </c>
      <c r="AK398" s="45"/>
      <c r="AL398" s="46" t="str">
        <f t="shared" si="2067"/>
        <v/>
      </c>
      <c r="AM398" s="46" t="str">
        <f t="shared" si="2068"/>
        <v/>
      </c>
      <c r="AN398" s="46" t="str">
        <f t="shared" si="2069"/>
        <v xml:space="preserve"> </v>
      </c>
      <c r="AO398" s="45"/>
      <c r="AP398" s="46" t="str">
        <f t="shared" si="2070"/>
        <v/>
      </c>
      <c r="AQ398" s="46" t="str">
        <f t="shared" si="2071"/>
        <v/>
      </c>
      <c r="AR398" s="46" t="str">
        <f t="shared" si="2072"/>
        <v xml:space="preserve"> </v>
      </c>
      <c r="AS398" s="45"/>
      <c r="AT398" s="46">
        <f t="shared" si="2073"/>
        <v>0</v>
      </c>
      <c r="AU398" s="46" t="str">
        <f t="shared" si="2074"/>
        <v/>
      </c>
      <c r="AV398" s="46" t="str">
        <f t="shared" si="2075"/>
        <v/>
      </c>
      <c r="AW398" s="46" t="str">
        <f t="shared" si="2076"/>
        <v/>
      </c>
      <c r="AX398" s="46" t="str">
        <f t="shared" si="2077"/>
        <v/>
      </c>
      <c r="AY398" s="46" t="str">
        <f t="shared" si="2078"/>
        <v xml:space="preserve"> </v>
      </c>
      <c r="AZ398" s="45"/>
      <c r="BA398" s="46" t="str">
        <f t="shared" si="2079"/>
        <v/>
      </c>
      <c r="BB398" s="46" t="str">
        <f t="shared" si="2080"/>
        <v/>
      </c>
      <c r="BC398" s="46" t="str">
        <f t="shared" si="2081"/>
        <v xml:space="preserve"> </v>
      </c>
      <c r="BD398" s="45"/>
      <c r="BE398" s="46" t="str">
        <f t="shared" si="2082"/>
        <v/>
      </c>
      <c r="BF398" s="46" t="str">
        <f t="shared" si="2083"/>
        <v/>
      </c>
      <c r="BG398" s="46" t="str">
        <f t="shared" si="2084"/>
        <v xml:space="preserve"> </v>
      </c>
      <c r="BH398" s="45"/>
      <c r="BI398" s="46">
        <f t="shared" si="2085"/>
        <v>0</v>
      </c>
      <c r="BJ398" s="46" t="str">
        <f t="shared" si="2086"/>
        <v/>
      </c>
      <c r="BK398" s="46" t="str">
        <f t="shared" si="2087"/>
        <v/>
      </c>
      <c r="BL398" s="46" t="str">
        <f t="shared" si="2088"/>
        <v/>
      </c>
      <c r="BM398" s="46" t="str">
        <f t="shared" si="2089"/>
        <v/>
      </c>
      <c r="BN398" s="46" t="str">
        <f t="shared" si="2090"/>
        <v>zero euro</v>
      </c>
      <c r="BO398" s="45"/>
      <c r="BP398" s="46" t="str">
        <f t="shared" si="2091"/>
        <v/>
      </c>
      <c r="BQ398" s="45"/>
      <c r="BR398" s="46" t="str">
        <f t="shared" si="2092"/>
        <v/>
      </c>
      <c r="BS398" s="46" t="str">
        <f t="shared" si="2093"/>
        <v/>
      </c>
      <c r="BT398" s="46" t="str">
        <f t="shared" si="2094"/>
        <v xml:space="preserve"> </v>
      </c>
      <c r="BU398" s="45"/>
      <c r="BV398" s="46">
        <f t="shared" si="2095"/>
        <v>0</v>
      </c>
      <c r="BW398" s="46" t="str">
        <f t="shared" si="2096"/>
        <v/>
      </c>
      <c r="BX398" s="46" t="str">
        <f t="shared" si="2097"/>
        <v/>
      </c>
      <c r="BY398" s="46" t="str">
        <f t="shared" si="2098"/>
        <v/>
      </c>
      <c r="BZ398" s="46" t="str">
        <f t="shared" si="2099"/>
        <v/>
      </c>
      <c r="CA398" s="46" t="str">
        <f t="shared" si="2100"/>
        <v xml:space="preserve"> </v>
      </c>
      <c r="CB398" s="45"/>
      <c r="CC398" s="19" t="str">
        <f t="shared" si="2101"/>
        <v xml:space="preserve">       zero euro  </v>
      </c>
      <c r="CD398" s="47" t="e">
        <f>#REF!*H398</f>
        <v>#REF!</v>
      </c>
    </row>
    <row r="399" spans="1:82" ht="33.75" x14ac:dyDescent="0.2">
      <c r="A399" s="23" t="s">
        <v>337</v>
      </c>
      <c r="B399" s="39">
        <v>4</v>
      </c>
      <c r="C399" s="39">
        <v>4</v>
      </c>
      <c r="D399" s="39">
        <v>1</v>
      </c>
      <c r="E399" s="49">
        <f>IF(G399="","",MAX(E$9:E398)+1)</f>
        <v>297</v>
      </c>
      <c r="F399" s="74" t="s">
        <v>318</v>
      </c>
      <c r="G399" s="42" t="s">
        <v>28</v>
      </c>
      <c r="H399" s="43">
        <v>0</v>
      </c>
      <c r="I399" s="44" t="str">
        <f t="shared" si="2043"/>
        <v xml:space="preserve"> 0,00</v>
      </c>
      <c r="J399" s="44" t="str">
        <f t="shared" si="2044"/>
        <v>0</v>
      </c>
      <c r="K399" s="44" t="str">
        <f t="shared" si="2045"/>
        <v>0</v>
      </c>
      <c r="L399" s="44" t="str">
        <f t="shared" si="2046"/>
        <v>0</v>
      </c>
      <c r="M399" s="44" t="str">
        <f t="shared" si="2047"/>
        <v>0</v>
      </c>
      <c r="N399" s="44" t="str">
        <f t="shared" si="2048"/>
        <v>0</v>
      </c>
      <c r="O399" s="44" t="str">
        <f t="shared" si="2049"/>
        <v>0</v>
      </c>
      <c r="P399" s="44" t="str">
        <f t="shared" si="2050"/>
        <v>0</v>
      </c>
      <c r="Q399" s="44" t="str">
        <f t="shared" si="2051"/>
        <v>0</v>
      </c>
      <c r="R399" s="44" t="str">
        <f t="shared" si="2052"/>
        <v>0</v>
      </c>
      <c r="S399" s="44" t="s">
        <v>12</v>
      </c>
      <c r="T399" s="44" t="str">
        <f t="shared" si="2053"/>
        <v>0</v>
      </c>
      <c r="U399" s="44" t="str">
        <f t="shared" si="2054"/>
        <v>0</v>
      </c>
      <c r="V399" s="45"/>
      <c r="W399" s="46" t="str">
        <f t="shared" si="2055"/>
        <v/>
      </c>
      <c r="X399" s="46" t="str">
        <f t="shared" si="2056"/>
        <v/>
      </c>
      <c r="Y399" s="46" t="str">
        <f t="shared" si="2057"/>
        <v/>
      </c>
      <c r="Z399" s="45"/>
      <c r="AA399" s="46" t="str">
        <f t="shared" si="2058"/>
        <v/>
      </c>
      <c r="AB399" s="46" t="str">
        <f t="shared" si="2059"/>
        <v/>
      </c>
      <c r="AC399" s="46" t="str">
        <f t="shared" si="2060"/>
        <v xml:space="preserve"> </v>
      </c>
      <c r="AD399" s="45"/>
      <c r="AE399" s="46">
        <f t="shared" si="2061"/>
        <v>0</v>
      </c>
      <c r="AF399" s="46" t="str">
        <f t="shared" si="2062"/>
        <v/>
      </c>
      <c r="AG399" s="46" t="str">
        <f t="shared" si="2063"/>
        <v/>
      </c>
      <c r="AH399" s="46" t="str">
        <f t="shared" si="2064"/>
        <v/>
      </c>
      <c r="AI399" s="46" t="str">
        <f t="shared" si="2065"/>
        <v/>
      </c>
      <c r="AJ399" s="46" t="str">
        <f t="shared" si="2066"/>
        <v xml:space="preserve"> </v>
      </c>
      <c r="AK399" s="45"/>
      <c r="AL399" s="46" t="str">
        <f t="shared" si="2067"/>
        <v/>
      </c>
      <c r="AM399" s="46" t="str">
        <f t="shared" si="2068"/>
        <v/>
      </c>
      <c r="AN399" s="46" t="str">
        <f t="shared" si="2069"/>
        <v xml:space="preserve"> </v>
      </c>
      <c r="AO399" s="45"/>
      <c r="AP399" s="46" t="str">
        <f t="shared" si="2070"/>
        <v/>
      </c>
      <c r="AQ399" s="46" t="str">
        <f t="shared" si="2071"/>
        <v/>
      </c>
      <c r="AR399" s="46" t="str">
        <f t="shared" si="2072"/>
        <v xml:space="preserve"> </v>
      </c>
      <c r="AS399" s="45"/>
      <c r="AT399" s="46">
        <f t="shared" si="2073"/>
        <v>0</v>
      </c>
      <c r="AU399" s="46" t="str">
        <f t="shared" si="2074"/>
        <v/>
      </c>
      <c r="AV399" s="46" t="str">
        <f t="shared" si="2075"/>
        <v/>
      </c>
      <c r="AW399" s="46" t="str">
        <f t="shared" si="2076"/>
        <v/>
      </c>
      <c r="AX399" s="46" t="str">
        <f t="shared" si="2077"/>
        <v/>
      </c>
      <c r="AY399" s="46" t="str">
        <f t="shared" si="2078"/>
        <v xml:space="preserve"> </v>
      </c>
      <c r="AZ399" s="45"/>
      <c r="BA399" s="46" t="str">
        <f t="shared" si="2079"/>
        <v/>
      </c>
      <c r="BB399" s="46" t="str">
        <f t="shared" si="2080"/>
        <v/>
      </c>
      <c r="BC399" s="46" t="str">
        <f t="shared" si="2081"/>
        <v xml:space="preserve"> </v>
      </c>
      <c r="BD399" s="45"/>
      <c r="BE399" s="46" t="str">
        <f t="shared" si="2082"/>
        <v/>
      </c>
      <c r="BF399" s="46" t="str">
        <f t="shared" si="2083"/>
        <v/>
      </c>
      <c r="BG399" s="46" t="str">
        <f t="shared" si="2084"/>
        <v xml:space="preserve"> </v>
      </c>
      <c r="BH399" s="45"/>
      <c r="BI399" s="46">
        <f t="shared" si="2085"/>
        <v>0</v>
      </c>
      <c r="BJ399" s="46" t="str">
        <f t="shared" si="2086"/>
        <v/>
      </c>
      <c r="BK399" s="46" t="str">
        <f t="shared" si="2087"/>
        <v/>
      </c>
      <c r="BL399" s="46" t="str">
        <f t="shared" si="2088"/>
        <v/>
      </c>
      <c r="BM399" s="46" t="str">
        <f t="shared" si="2089"/>
        <v/>
      </c>
      <c r="BN399" s="46" t="str">
        <f t="shared" si="2090"/>
        <v>zero euro</v>
      </c>
      <c r="BO399" s="45"/>
      <c r="BP399" s="46" t="str">
        <f t="shared" si="2091"/>
        <v/>
      </c>
      <c r="BQ399" s="45"/>
      <c r="BR399" s="46" t="str">
        <f t="shared" si="2092"/>
        <v/>
      </c>
      <c r="BS399" s="46" t="str">
        <f t="shared" si="2093"/>
        <v/>
      </c>
      <c r="BT399" s="46" t="str">
        <f t="shared" si="2094"/>
        <v xml:space="preserve"> </v>
      </c>
      <c r="BU399" s="45"/>
      <c r="BV399" s="46">
        <f t="shared" si="2095"/>
        <v>0</v>
      </c>
      <c r="BW399" s="46" t="str">
        <f t="shared" si="2096"/>
        <v/>
      </c>
      <c r="BX399" s="46" t="str">
        <f t="shared" si="2097"/>
        <v/>
      </c>
      <c r="BY399" s="46" t="str">
        <f t="shared" si="2098"/>
        <v/>
      </c>
      <c r="BZ399" s="46" t="str">
        <f t="shared" si="2099"/>
        <v/>
      </c>
      <c r="CA399" s="46" t="str">
        <f t="shared" si="2100"/>
        <v xml:space="preserve"> </v>
      </c>
      <c r="CB399" s="45"/>
      <c r="CC399" s="19" t="str">
        <f t="shared" si="2101"/>
        <v xml:space="preserve">       zero euro  </v>
      </c>
      <c r="CD399" s="47" t="e">
        <f>#REF!*H399</f>
        <v>#REF!</v>
      </c>
    </row>
    <row r="400" spans="1:82" ht="33.75" x14ac:dyDescent="0.2">
      <c r="A400" s="23" t="s">
        <v>337</v>
      </c>
      <c r="B400" s="39">
        <v>4</v>
      </c>
      <c r="C400" s="39">
        <v>4</v>
      </c>
      <c r="D400" s="39">
        <v>1</v>
      </c>
      <c r="E400" s="49">
        <f>IF(G400="","",MAX(E$9:E399)+1)</f>
        <v>298</v>
      </c>
      <c r="F400" s="74" t="s">
        <v>319</v>
      </c>
      <c r="G400" s="42" t="s">
        <v>28</v>
      </c>
      <c r="H400" s="43">
        <v>0</v>
      </c>
      <c r="I400" s="44" t="str">
        <f t="shared" si="2043"/>
        <v xml:space="preserve"> 0,00</v>
      </c>
      <c r="J400" s="44" t="str">
        <f t="shared" si="2044"/>
        <v>0</v>
      </c>
      <c r="K400" s="44" t="str">
        <f t="shared" si="2045"/>
        <v>0</v>
      </c>
      <c r="L400" s="44" t="str">
        <f t="shared" si="2046"/>
        <v>0</v>
      </c>
      <c r="M400" s="44" t="str">
        <f t="shared" si="2047"/>
        <v>0</v>
      </c>
      <c r="N400" s="44" t="str">
        <f t="shared" si="2048"/>
        <v>0</v>
      </c>
      <c r="O400" s="44" t="str">
        <f t="shared" si="2049"/>
        <v>0</v>
      </c>
      <c r="P400" s="44" t="str">
        <f t="shared" si="2050"/>
        <v>0</v>
      </c>
      <c r="Q400" s="44" t="str">
        <f t="shared" si="2051"/>
        <v>0</v>
      </c>
      <c r="R400" s="44" t="str">
        <f t="shared" si="2052"/>
        <v>0</v>
      </c>
      <c r="S400" s="44" t="s">
        <v>12</v>
      </c>
      <c r="T400" s="44" t="str">
        <f t="shared" si="2053"/>
        <v>0</v>
      </c>
      <c r="U400" s="44" t="str">
        <f t="shared" si="2054"/>
        <v>0</v>
      </c>
      <c r="V400" s="45"/>
      <c r="W400" s="46" t="str">
        <f t="shared" si="2055"/>
        <v/>
      </c>
      <c r="X400" s="46" t="str">
        <f t="shared" si="2056"/>
        <v/>
      </c>
      <c r="Y400" s="46" t="str">
        <f t="shared" si="2057"/>
        <v/>
      </c>
      <c r="Z400" s="45"/>
      <c r="AA400" s="46" t="str">
        <f t="shared" si="2058"/>
        <v/>
      </c>
      <c r="AB400" s="46" t="str">
        <f t="shared" si="2059"/>
        <v/>
      </c>
      <c r="AC400" s="46" t="str">
        <f t="shared" si="2060"/>
        <v xml:space="preserve"> </v>
      </c>
      <c r="AD400" s="45"/>
      <c r="AE400" s="46">
        <f t="shared" si="2061"/>
        <v>0</v>
      </c>
      <c r="AF400" s="46" t="str">
        <f t="shared" si="2062"/>
        <v/>
      </c>
      <c r="AG400" s="46" t="str">
        <f t="shared" si="2063"/>
        <v/>
      </c>
      <c r="AH400" s="46" t="str">
        <f t="shared" si="2064"/>
        <v/>
      </c>
      <c r="AI400" s="46" t="str">
        <f t="shared" si="2065"/>
        <v/>
      </c>
      <c r="AJ400" s="46" t="str">
        <f t="shared" si="2066"/>
        <v xml:space="preserve"> </v>
      </c>
      <c r="AK400" s="45"/>
      <c r="AL400" s="46" t="str">
        <f t="shared" si="2067"/>
        <v/>
      </c>
      <c r="AM400" s="46" t="str">
        <f t="shared" si="2068"/>
        <v/>
      </c>
      <c r="AN400" s="46" t="str">
        <f t="shared" si="2069"/>
        <v xml:space="preserve"> </v>
      </c>
      <c r="AO400" s="45"/>
      <c r="AP400" s="46" t="str">
        <f t="shared" si="2070"/>
        <v/>
      </c>
      <c r="AQ400" s="46" t="str">
        <f t="shared" si="2071"/>
        <v/>
      </c>
      <c r="AR400" s="46" t="str">
        <f t="shared" si="2072"/>
        <v xml:space="preserve"> </v>
      </c>
      <c r="AS400" s="45"/>
      <c r="AT400" s="46">
        <f t="shared" si="2073"/>
        <v>0</v>
      </c>
      <c r="AU400" s="46" t="str">
        <f t="shared" si="2074"/>
        <v/>
      </c>
      <c r="AV400" s="46" t="str">
        <f t="shared" si="2075"/>
        <v/>
      </c>
      <c r="AW400" s="46" t="str">
        <f t="shared" si="2076"/>
        <v/>
      </c>
      <c r="AX400" s="46" t="str">
        <f t="shared" si="2077"/>
        <v/>
      </c>
      <c r="AY400" s="46" t="str">
        <f t="shared" si="2078"/>
        <v xml:space="preserve"> </v>
      </c>
      <c r="AZ400" s="45"/>
      <c r="BA400" s="46" t="str">
        <f t="shared" si="2079"/>
        <v/>
      </c>
      <c r="BB400" s="46" t="str">
        <f t="shared" si="2080"/>
        <v/>
      </c>
      <c r="BC400" s="46" t="str">
        <f t="shared" si="2081"/>
        <v xml:space="preserve"> </v>
      </c>
      <c r="BD400" s="45"/>
      <c r="BE400" s="46" t="str">
        <f t="shared" si="2082"/>
        <v/>
      </c>
      <c r="BF400" s="46" t="str">
        <f t="shared" si="2083"/>
        <v/>
      </c>
      <c r="BG400" s="46" t="str">
        <f t="shared" si="2084"/>
        <v xml:space="preserve"> </v>
      </c>
      <c r="BH400" s="45"/>
      <c r="BI400" s="46">
        <f t="shared" si="2085"/>
        <v>0</v>
      </c>
      <c r="BJ400" s="46" t="str">
        <f t="shared" si="2086"/>
        <v/>
      </c>
      <c r="BK400" s="46" t="str">
        <f t="shared" si="2087"/>
        <v/>
      </c>
      <c r="BL400" s="46" t="str">
        <f t="shared" si="2088"/>
        <v/>
      </c>
      <c r="BM400" s="46" t="str">
        <f t="shared" si="2089"/>
        <v/>
      </c>
      <c r="BN400" s="46" t="str">
        <f t="shared" si="2090"/>
        <v>zero euro</v>
      </c>
      <c r="BO400" s="45"/>
      <c r="BP400" s="46" t="str">
        <f t="shared" si="2091"/>
        <v/>
      </c>
      <c r="BQ400" s="45"/>
      <c r="BR400" s="46" t="str">
        <f t="shared" si="2092"/>
        <v/>
      </c>
      <c r="BS400" s="46" t="str">
        <f t="shared" si="2093"/>
        <v/>
      </c>
      <c r="BT400" s="46" t="str">
        <f t="shared" si="2094"/>
        <v xml:space="preserve"> </v>
      </c>
      <c r="BU400" s="45"/>
      <c r="BV400" s="46">
        <f t="shared" si="2095"/>
        <v>0</v>
      </c>
      <c r="BW400" s="46" t="str">
        <f t="shared" si="2096"/>
        <v/>
      </c>
      <c r="BX400" s="46" t="str">
        <f t="shared" si="2097"/>
        <v/>
      </c>
      <c r="BY400" s="46" t="str">
        <f t="shared" si="2098"/>
        <v/>
      </c>
      <c r="BZ400" s="46" t="str">
        <f t="shared" si="2099"/>
        <v/>
      </c>
      <c r="CA400" s="46" t="str">
        <f t="shared" si="2100"/>
        <v xml:space="preserve"> </v>
      </c>
      <c r="CB400" s="45"/>
      <c r="CC400" s="19" t="str">
        <f t="shared" si="2101"/>
        <v xml:space="preserve">       zero euro  </v>
      </c>
      <c r="CD400" s="47" t="e">
        <f>#REF!*H400</f>
        <v>#REF!</v>
      </c>
    </row>
    <row r="401" spans="1:82" ht="33.75" x14ac:dyDescent="0.2">
      <c r="A401" s="23" t="s">
        <v>337</v>
      </c>
      <c r="B401" s="39">
        <v>4</v>
      </c>
      <c r="C401" s="39">
        <v>4</v>
      </c>
      <c r="D401" s="39">
        <v>1</v>
      </c>
      <c r="E401" s="49">
        <f>IF(G401="","",MAX(E$9:E400)+1)</f>
        <v>299</v>
      </c>
      <c r="F401" s="74" t="s">
        <v>320</v>
      </c>
      <c r="G401" s="42" t="s">
        <v>28</v>
      </c>
      <c r="H401" s="43">
        <v>0</v>
      </c>
      <c r="I401" s="44" t="str">
        <f t="shared" si="2043"/>
        <v xml:space="preserve"> 0,00</v>
      </c>
      <c r="J401" s="44" t="str">
        <f t="shared" si="2044"/>
        <v>0</v>
      </c>
      <c r="K401" s="44" t="str">
        <f t="shared" si="2045"/>
        <v>0</v>
      </c>
      <c r="L401" s="44" t="str">
        <f t="shared" si="2046"/>
        <v>0</v>
      </c>
      <c r="M401" s="44" t="str">
        <f t="shared" si="2047"/>
        <v>0</v>
      </c>
      <c r="N401" s="44" t="str">
        <f t="shared" si="2048"/>
        <v>0</v>
      </c>
      <c r="O401" s="44" t="str">
        <f t="shared" si="2049"/>
        <v>0</v>
      </c>
      <c r="P401" s="44" t="str">
        <f t="shared" si="2050"/>
        <v>0</v>
      </c>
      <c r="Q401" s="44" t="str">
        <f t="shared" si="2051"/>
        <v>0</v>
      </c>
      <c r="R401" s="44" t="str">
        <f t="shared" si="2052"/>
        <v>0</v>
      </c>
      <c r="S401" s="44" t="s">
        <v>12</v>
      </c>
      <c r="T401" s="44" t="str">
        <f t="shared" si="2053"/>
        <v>0</v>
      </c>
      <c r="U401" s="44" t="str">
        <f t="shared" si="2054"/>
        <v>0</v>
      </c>
      <c r="V401" s="45"/>
      <c r="W401" s="46" t="str">
        <f t="shared" si="2055"/>
        <v/>
      </c>
      <c r="X401" s="46" t="str">
        <f t="shared" si="2056"/>
        <v/>
      </c>
      <c r="Y401" s="46" t="str">
        <f t="shared" si="2057"/>
        <v/>
      </c>
      <c r="Z401" s="45"/>
      <c r="AA401" s="46" t="str">
        <f t="shared" si="2058"/>
        <v/>
      </c>
      <c r="AB401" s="46" t="str">
        <f t="shared" si="2059"/>
        <v/>
      </c>
      <c r="AC401" s="46" t="str">
        <f t="shared" si="2060"/>
        <v xml:space="preserve"> </v>
      </c>
      <c r="AD401" s="45"/>
      <c r="AE401" s="46">
        <f t="shared" si="2061"/>
        <v>0</v>
      </c>
      <c r="AF401" s="46" t="str">
        <f t="shared" si="2062"/>
        <v/>
      </c>
      <c r="AG401" s="46" t="str">
        <f t="shared" si="2063"/>
        <v/>
      </c>
      <c r="AH401" s="46" t="str">
        <f t="shared" si="2064"/>
        <v/>
      </c>
      <c r="AI401" s="46" t="str">
        <f t="shared" si="2065"/>
        <v/>
      </c>
      <c r="AJ401" s="46" t="str">
        <f t="shared" si="2066"/>
        <v xml:space="preserve"> </v>
      </c>
      <c r="AK401" s="45"/>
      <c r="AL401" s="46" t="str">
        <f t="shared" si="2067"/>
        <v/>
      </c>
      <c r="AM401" s="46" t="str">
        <f t="shared" si="2068"/>
        <v/>
      </c>
      <c r="AN401" s="46" t="str">
        <f t="shared" si="2069"/>
        <v xml:space="preserve"> </v>
      </c>
      <c r="AO401" s="45"/>
      <c r="AP401" s="46" t="str">
        <f t="shared" si="2070"/>
        <v/>
      </c>
      <c r="AQ401" s="46" t="str">
        <f t="shared" si="2071"/>
        <v/>
      </c>
      <c r="AR401" s="46" t="str">
        <f t="shared" si="2072"/>
        <v xml:space="preserve"> </v>
      </c>
      <c r="AS401" s="45"/>
      <c r="AT401" s="46">
        <f t="shared" si="2073"/>
        <v>0</v>
      </c>
      <c r="AU401" s="46" t="str">
        <f t="shared" si="2074"/>
        <v/>
      </c>
      <c r="AV401" s="46" t="str">
        <f t="shared" si="2075"/>
        <v/>
      </c>
      <c r="AW401" s="46" t="str">
        <f t="shared" si="2076"/>
        <v/>
      </c>
      <c r="AX401" s="46" t="str">
        <f t="shared" si="2077"/>
        <v/>
      </c>
      <c r="AY401" s="46" t="str">
        <f t="shared" si="2078"/>
        <v xml:space="preserve"> </v>
      </c>
      <c r="AZ401" s="45"/>
      <c r="BA401" s="46" t="str">
        <f t="shared" si="2079"/>
        <v/>
      </c>
      <c r="BB401" s="46" t="str">
        <f t="shared" si="2080"/>
        <v/>
      </c>
      <c r="BC401" s="46" t="str">
        <f t="shared" si="2081"/>
        <v xml:space="preserve"> </v>
      </c>
      <c r="BD401" s="45"/>
      <c r="BE401" s="46" t="str">
        <f t="shared" si="2082"/>
        <v/>
      </c>
      <c r="BF401" s="46" t="str">
        <f t="shared" si="2083"/>
        <v/>
      </c>
      <c r="BG401" s="46" t="str">
        <f t="shared" si="2084"/>
        <v xml:space="preserve"> </v>
      </c>
      <c r="BH401" s="45"/>
      <c r="BI401" s="46">
        <f t="shared" si="2085"/>
        <v>0</v>
      </c>
      <c r="BJ401" s="46" t="str">
        <f t="shared" si="2086"/>
        <v/>
      </c>
      <c r="BK401" s="46" t="str">
        <f t="shared" si="2087"/>
        <v/>
      </c>
      <c r="BL401" s="46" t="str">
        <f t="shared" si="2088"/>
        <v/>
      </c>
      <c r="BM401" s="46" t="str">
        <f t="shared" si="2089"/>
        <v/>
      </c>
      <c r="BN401" s="46" t="str">
        <f t="shared" si="2090"/>
        <v>zero euro</v>
      </c>
      <c r="BO401" s="45"/>
      <c r="BP401" s="46" t="str">
        <f t="shared" si="2091"/>
        <v/>
      </c>
      <c r="BQ401" s="45"/>
      <c r="BR401" s="46" t="str">
        <f t="shared" si="2092"/>
        <v/>
      </c>
      <c r="BS401" s="46" t="str">
        <f t="shared" si="2093"/>
        <v/>
      </c>
      <c r="BT401" s="46" t="str">
        <f t="shared" si="2094"/>
        <v xml:space="preserve"> </v>
      </c>
      <c r="BU401" s="45"/>
      <c r="BV401" s="46">
        <f t="shared" si="2095"/>
        <v>0</v>
      </c>
      <c r="BW401" s="46" t="str">
        <f t="shared" si="2096"/>
        <v/>
      </c>
      <c r="BX401" s="46" t="str">
        <f t="shared" si="2097"/>
        <v/>
      </c>
      <c r="BY401" s="46" t="str">
        <f t="shared" si="2098"/>
        <v/>
      </c>
      <c r="BZ401" s="46" t="str">
        <f t="shared" si="2099"/>
        <v/>
      </c>
      <c r="CA401" s="46" t="str">
        <f t="shared" si="2100"/>
        <v xml:space="preserve"> </v>
      </c>
      <c r="CB401" s="45"/>
      <c r="CC401" s="19" t="str">
        <f t="shared" si="2101"/>
        <v xml:space="preserve">       zero euro  </v>
      </c>
      <c r="CD401" s="47" t="e">
        <f>#REF!*H401</f>
        <v>#REF!</v>
      </c>
    </row>
    <row r="402" spans="1:82" ht="33.75" x14ac:dyDescent="0.2">
      <c r="A402" s="23" t="s">
        <v>337</v>
      </c>
      <c r="B402" s="39">
        <v>4</v>
      </c>
      <c r="C402" s="39">
        <v>4</v>
      </c>
      <c r="D402" s="39">
        <v>1</v>
      </c>
      <c r="E402" s="49">
        <f>IF(G402="","",MAX(E$9:E401)+1)</f>
        <v>300</v>
      </c>
      <c r="F402" s="74" t="s">
        <v>321</v>
      </c>
      <c r="G402" s="42" t="s">
        <v>28</v>
      </c>
      <c r="H402" s="43">
        <v>0</v>
      </c>
      <c r="I402" s="44" t="str">
        <f t="shared" si="2043"/>
        <v xml:space="preserve"> 0,00</v>
      </c>
      <c r="J402" s="44" t="str">
        <f t="shared" si="2044"/>
        <v>0</v>
      </c>
      <c r="K402" s="44" t="str">
        <f t="shared" si="2045"/>
        <v>0</v>
      </c>
      <c r="L402" s="44" t="str">
        <f t="shared" si="2046"/>
        <v>0</v>
      </c>
      <c r="M402" s="44" t="str">
        <f t="shared" si="2047"/>
        <v>0</v>
      </c>
      <c r="N402" s="44" t="str">
        <f t="shared" si="2048"/>
        <v>0</v>
      </c>
      <c r="O402" s="44" t="str">
        <f t="shared" si="2049"/>
        <v>0</v>
      </c>
      <c r="P402" s="44" t="str">
        <f t="shared" si="2050"/>
        <v>0</v>
      </c>
      <c r="Q402" s="44" t="str">
        <f t="shared" si="2051"/>
        <v>0</v>
      </c>
      <c r="R402" s="44" t="str">
        <f t="shared" si="2052"/>
        <v>0</v>
      </c>
      <c r="S402" s="44" t="s">
        <v>12</v>
      </c>
      <c r="T402" s="44" t="str">
        <f t="shared" si="2053"/>
        <v>0</v>
      </c>
      <c r="U402" s="44" t="str">
        <f t="shared" si="2054"/>
        <v>0</v>
      </c>
      <c r="V402" s="45"/>
      <c r="W402" s="46" t="str">
        <f t="shared" si="2055"/>
        <v/>
      </c>
      <c r="X402" s="46" t="str">
        <f t="shared" si="2056"/>
        <v/>
      </c>
      <c r="Y402" s="46" t="str">
        <f t="shared" si="2057"/>
        <v/>
      </c>
      <c r="Z402" s="45"/>
      <c r="AA402" s="46" t="str">
        <f t="shared" si="2058"/>
        <v/>
      </c>
      <c r="AB402" s="46" t="str">
        <f t="shared" si="2059"/>
        <v/>
      </c>
      <c r="AC402" s="46" t="str">
        <f t="shared" si="2060"/>
        <v xml:space="preserve"> </v>
      </c>
      <c r="AD402" s="45"/>
      <c r="AE402" s="46">
        <f t="shared" si="2061"/>
        <v>0</v>
      </c>
      <c r="AF402" s="46" t="str">
        <f t="shared" si="2062"/>
        <v/>
      </c>
      <c r="AG402" s="46" t="str">
        <f t="shared" si="2063"/>
        <v/>
      </c>
      <c r="AH402" s="46" t="str">
        <f t="shared" si="2064"/>
        <v/>
      </c>
      <c r="AI402" s="46" t="str">
        <f t="shared" si="2065"/>
        <v/>
      </c>
      <c r="AJ402" s="46" t="str">
        <f t="shared" si="2066"/>
        <v xml:space="preserve"> </v>
      </c>
      <c r="AK402" s="45"/>
      <c r="AL402" s="46" t="str">
        <f t="shared" si="2067"/>
        <v/>
      </c>
      <c r="AM402" s="46" t="str">
        <f t="shared" si="2068"/>
        <v/>
      </c>
      <c r="AN402" s="46" t="str">
        <f t="shared" si="2069"/>
        <v xml:space="preserve"> </v>
      </c>
      <c r="AO402" s="45"/>
      <c r="AP402" s="46" t="str">
        <f t="shared" si="2070"/>
        <v/>
      </c>
      <c r="AQ402" s="46" t="str">
        <f t="shared" si="2071"/>
        <v/>
      </c>
      <c r="AR402" s="46" t="str">
        <f t="shared" si="2072"/>
        <v xml:space="preserve"> </v>
      </c>
      <c r="AS402" s="45"/>
      <c r="AT402" s="46">
        <f t="shared" si="2073"/>
        <v>0</v>
      </c>
      <c r="AU402" s="46" t="str">
        <f t="shared" si="2074"/>
        <v/>
      </c>
      <c r="AV402" s="46" t="str">
        <f t="shared" si="2075"/>
        <v/>
      </c>
      <c r="AW402" s="46" t="str">
        <f t="shared" si="2076"/>
        <v/>
      </c>
      <c r="AX402" s="46" t="str">
        <f t="shared" si="2077"/>
        <v/>
      </c>
      <c r="AY402" s="46" t="str">
        <f t="shared" si="2078"/>
        <v xml:space="preserve"> </v>
      </c>
      <c r="AZ402" s="45"/>
      <c r="BA402" s="46" t="str">
        <f t="shared" si="2079"/>
        <v/>
      </c>
      <c r="BB402" s="46" t="str">
        <f t="shared" si="2080"/>
        <v/>
      </c>
      <c r="BC402" s="46" t="str">
        <f t="shared" si="2081"/>
        <v xml:space="preserve"> </v>
      </c>
      <c r="BD402" s="45"/>
      <c r="BE402" s="46" t="str">
        <f t="shared" si="2082"/>
        <v/>
      </c>
      <c r="BF402" s="46" t="str">
        <f t="shared" si="2083"/>
        <v/>
      </c>
      <c r="BG402" s="46" t="str">
        <f t="shared" si="2084"/>
        <v xml:space="preserve"> </v>
      </c>
      <c r="BH402" s="45"/>
      <c r="BI402" s="46">
        <f t="shared" si="2085"/>
        <v>0</v>
      </c>
      <c r="BJ402" s="46" t="str">
        <f t="shared" si="2086"/>
        <v/>
      </c>
      <c r="BK402" s="46" t="str">
        <f t="shared" si="2087"/>
        <v/>
      </c>
      <c r="BL402" s="46" t="str">
        <f t="shared" si="2088"/>
        <v/>
      </c>
      <c r="BM402" s="46" t="str">
        <f t="shared" si="2089"/>
        <v/>
      </c>
      <c r="BN402" s="46" t="str">
        <f t="shared" si="2090"/>
        <v>zero euro</v>
      </c>
      <c r="BO402" s="45"/>
      <c r="BP402" s="46" t="str">
        <f t="shared" si="2091"/>
        <v/>
      </c>
      <c r="BQ402" s="45"/>
      <c r="BR402" s="46" t="str">
        <f t="shared" si="2092"/>
        <v/>
      </c>
      <c r="BS402" s="46" t="str">
        <f t="shared" si="2093"/>
        <v/>
      </c>
      <c r="BT402" s="46" t="str">
        <f t="shared" si="2094"/>
        <v xml:space="preserve"> </v>
      </c>
      <c r="BU402" s="45"/>
      <c r="BV402" s="46">
        <f t="shared" si="2095"/>
        <v>0</v>
      </c>
      <c r="BW402" s="46" t="str">
        <f t="shared" si="2096"/>
        <v/>
      </c>
      <c r="BX402" s="46" t="str">
        <f t="shared" si="2097"/>
        <v/>
      </c>
      <c r="BY402" s="46" t="str">
        <f t="shared" si="2098"/>
        <v/>
      </c>
      <c r="BZ402" s="46" t="str">
        <f t="shared" si="2099"/>
        <v/>
      </c>
      <c r="CA402" s="46" t="str">
        <f t="shared" si="2100"/>
        <v xml:space="preserve"> </v>
      </c>
      <c r="CB402" s="45"/>
      <c r="CC402" s="19" t="str">
        <f t="shared" si="2101"/>
        <v xml:space="preserve">       zero euro  </v>
      </c>
      <c r="CD402" s="47" t="e">
        <f>#REF!*H402</f>
        <v>#REF!</v>
      </c>
    </row>
    <row r="403" spans="1:82" ht="33.75" x14ac:dyDescent="0.2">
      <c r="A403" s="23" t="s">
        <v>337</v>
      </c>
      <c r="B403" s="39">
        <v>4</v>
      </c>
      <c r="C403" s="39">
        <v>4</v>
      </c>
      <c r="D403" s="39">
        <v>1</v>
      </c>
      <c r="E403" s="49">
        <f>IF(G403="","",MAX(E$9:E402)+1)</f>
        <v>301</v>
      </c>
      <c r="F403" s="74" t="s">
        <v>322</v>
      </c>
      <c r="G403" s="42" t="s">
        <v>28</v>
      </c>
      <c r="H403" s="43">
        <v>0</v>
      </c>
      <c r="I403" s="44" t="str">
        <f t="shared" si="2043"/>
        <v xml:space="preserve"> 0,00</v>
      </c>
      <c r="J403" s="44" t="str">
        <f t="shared" si="2044"/>
        <v>0</v>
      </c>
      <c r="K403" s="44" t="str">
        <f t="shared" si="2045"/>
        <v>0</v>
      </c>
      <c r="L403" s="44" t="str">
        <f t="shared" si="2046"/>
        <v>0</v>
      </c>
      <c r="M403" s="44" t="str">
        <f t="shared" si="2047"/>
        <v>0</v>
      </c>
      <c r="N403" s="44" t="str">
        <f t="shared" si="2048"/>
        <v>0</v>
      </c>
      <c r="O403" s="44" t="str">
        <f t="shared" si="2049"/>
        <v>0</v>
      </c>
      <c r="P403" s="44" t="str">
        <f t="shared" si="2050"/>
        <v>0</v>
      </c>
      <c r="Q403" s="44" t="str">
        <f t="shared" si="2051"/>
        <v>0</v>
      </c>
      <c r="R403" s="44" t="str">
        <f t="shared" si="2052"/>
        <v>0</v>
      </c>
      <c r="S403" s="44" t="s">
        <v>12</v>
      </c>
      <c r="T403" s="44" t="str">
        <f t="shared" si="2053"/>
        <v>0</v>
      </c>
      <c r="U403" s="44" t="str">
        <f t="shared" si="2054"/>
        <v>0</v>
      </c>
      <c r="V403" s="45"/>
      <c r="W403" s="46" t="str">
        <f t="shared" si="2055"/>
        <v/>
      </c>
      <c r="X403" s="46" t="str">
        <f t="shared" si="2056"/>
        <v/>
      </c>
      <c r="Y403" s="46" t="str">
        <f t="shared" si="2057"/>
        <v/>
      </c>
      <c r="Z403" s="45"/>
      <c r="AA403" s="46" t="str">
        <f t="shared" si="2058"/>
        <v/>
      </c>
      <c r="AB403" s="46" t="str">
        <f t="shared" si="2059"/>
        <v/>
      </c>
      <c r="AC403" s="46" t="str">
        <f t="shared" si="2060"/>
        <v xml:space="preserve"> </v>
      </c>
      <c r="AD403" s="45"/>
      <c r="AE403" s="46">
        <f t="shared" si="2061"/>
        <v>0</v>
      </c>
      <c r="AF403" s="46" t="str">
        <f t="shared" si="2062"/>
        <v/>
      </c>
      <c r="AG403" s="46" t="str">
        <f t="shared" si="2063"/>
        <v/>
      </c>
      <c r="AH403" s="46" t="str">
        <f t="shared" si="2064"/>
        <v/>
      </c>
      <c r="AI403" s="46" t="str">
        <f t="shared" si="2065"/>
        <v/>
      </c>
      <c r="AJ403" s="46" t="str">
        <f t="shared" si="2066"/>
        <v xml:space="preserve"> </v>
      </c>
      <c r="AK403" s="45"/>
      <c r="AL403" s="46" t="str">
        <f t="shared" si="2067"/>
        <v/>
      </c>
      <c r="AM403" s="46" t="str">
        <f t="shared" si="2068"/>
        <v/>
      </c>
      <c r="AN403" s="46" t="str">
        <f t="shared" si="2069"/>
        <v xml:space="preserve"> </v>
      </c>
      <c r="AO403" s="45"/>
      <c r="AP403" s="46" t="str">
        <f t="shared" si="2070"/>
        <v/>
      </c>
      <c r="AQ403" s="46" t="str">
        <f t="shared" si="2071"/>
        <v/>
      </c>
      <c r="AR403" s="46" t="str">
        <f t="shared" si="2072"/>
        <v xml:space="preserve"> </v>
      </c>
      <c r="AS403" s="45"/>
      <c r="AT403" s="46">
        <f t="shared" si="2073"/>
        <v>0</v>
      </c>
      <c r="AU403" s="46" t="str">
        <f t="shared" si="2074"/>
        <v/>
      </c>
      <c r="AV403" s="46" t="str">
        <f t="shared" si="2075"/>
        <v/>
      </c>
      <c r="AW403" s="46" t="str">
        <f t="shared" si="2076"/>
        <v/>
      </c>
      <c r="AX403" s="46" t="str">
        <f t="shared" si="2077"/>
        <v/>
      </c>
      <c r="AY403" s="46" t="str">
        <f t="shared" si="2078"/>
        <v xml:space="preserve"> </v>
      </c>
      <c r="AZ403" s="45"/>
      <c r="BA403" s="46" t="str">
        <f t="shared" si="2079"/>
        <v/>
      </c>
      <c r="BB403" s="46" t="str">
        <f t="shared" si="2080"/>
        <v/>
      </c>
      <c r="BC403" s="46" t="str">
        <f t="shared" si="2081"/>
        <v xml:space="preserve"> </v>
      </c>
      <c r="BD403" s="45"/>
      <c r="BE403" s="46" t="str">
        <f t="shared" si="2082"/>
        <v/>
      </c>
      <c r="BF403" s="46" t="str">
        <f t="shared" si="2083"/>
        <v/>
      </c>
      <c r="BG403" s="46" t="str">
        <f t="shared" si="2084"/>
        <v xml:space="preserve"> </v>
      </c>
      <c r="BH403" s="45"/>
      <c r="BI403" s="46">
        <f t="shared" si="2085"/>
        <v>0</v>
      </c>
      <c r="BJ403" s="46" t="str">
        <f t="shared" si="2086"/>
        <v/>
      </c>
      <c r="BK403" s="46" t="str">
        <f t="shared" si="2087"/>
        <v/>
      </c>
      <c r="BL403" s="46" t="str">
        <f t="shared" si="2088"/>
        <v/>
      </c>
      <c r="BM403" s="46" t="str">
        <f t="shared" si="2089"/>
        <v/>
      </c>
      <c r="BN403" s="46" t="str">
        <f t="shared" si="2090"/>
        <v>zero euro</v>
      </c>
      <c r="BO403" s="45"/>
      <c r="BP403" s="46" t="str">
        <f t="shared" si="2091"/>
        <v/>
      </c>
      <c r="BQ403" s="45"/>
      <c r="BR403" s="46" t="str">
        <f t="shared" si="2092"/>
        <v/>
      </c>
      <c r="BS403" s="46" t="str">
        <f t="shared" si="2093"/>
        <v/>
      </c>
      <c r="BT403" s="46" t="str">
        <f t="shared" si="2094"/>
        <v xml:space="preserve"> </v>
      </c>
      <c r="BU403" s="45"/>
      <c r="BV403" s="46">
        <f t="shared" si="2095"/>
        <v>0</v>
      </c>
      <c r="BW403" s="46" t="str">
        <f t="shared" si="2096"/>
        <v/>
      </c>
      <c r="BX403" s="46" t="str">
        <f t="shared" si="2097"/>
        <v/>
      </c>
      <c r="BY403" s="46" t="str">
        <f t="shared" si="2098"/>
        <v/>
      </c>
      <c r="BZ403" s="46" t="str">
        <f t="shared" si="2099"/>
        <v/>
      </c>
      <c r="CA403" s="46" t="str">
        <f t="shared" si="2100"/>
        <v xml:space="preserve"> </v>
      </c>
      <c r="CB403" s="45"/>
      <c r="CC403" s="19" t="str">
        <f t="shared" si="2101"/>
        <v xml:space="preserve">       zero euro  </v>
      </c>
      <c r="CD403" s="47" t="e">
        <f>#REF!*H403</f>
        <v>#REF!</v>
      </c>
    </row>
    <row r="404" spans="1:82" ht="33.75" x14ac:dyDescent="0.2">
      <c r="A404" s="23" t="s">
        <v>337</v>
      </c>
      <c r="B404" s="39">
        <v>4</v>
      </c>
      <c r="C404" s="39">
        <v>4</v>
      </c>
      <c r="D404" s="39">
        <v>1</v>
      </c>
      <c r="E404" s="49">
        <f>IF(G404="","",MAX(E$9:E403)+1)</f>
        <v>302</v>
      </c>
      <c r="F404" s="74" t="s">
        <v>323</v>
      </c>
      <c r="G404" s="42" t="s">
        <v>28</v>
      </c>
      <c r="H404" s="43">
        <v>0</v>
      </c>
      <c r="I404" s="44" t="str">
        <f t="shared" si="2043"/>
        <v xml:space="preserve"> 0,00</v>
      </c>
      <c r="J404" s="44" t="str">
        <f t="shared" si="2044"/>
        <v>0</v>
      </c>
      <c r="K404" s="44" t="str">
        <f t="shared" si="2045"/>
        <v>0</v>
      </c>
      <c r="L404" s="44" t="str">
        <f t="shared" si="2046"/>
        <v>0</v>
      </c>
      <c r="M404" s="44" t="str">
        <f t="shared" si="2047"/>
        <v>0</v>
      </c>
      <c r="N404" s="44" t="str">
        <f t="shared" si="2048"/>
        <v>0</v>
      </c>
      <c r="O404" s="44" t="str">
        <f t="shared" si="2049"/>
        <v>0</v>
      </c>
      <c r="P404" s="44" t="str">
        <f t="shared" si="2050"/>
        <v>0</v>
      </c>
      <c r="Q404" s="44" t="str">
        <f t="shared" si="2051"/>
        <v>0</v>
      </c>
      <c r="R404" s="44" t="str">
        <f t="shared" si="2052"/>
        <v>0</v>
      </c>
      <c r="S404" s="44" t="s">
        <v>12</v>
      </c>
      <c r="T404" s="44" t="str">
        <f t="shared" si="2053"/>
        <v>0</v>
      </c>
      <c r="U404" s="44" t="str">
        <f t="shared" si="2054"/>
        <v>0</v>
      </c>
      <c r="V404" s="45"/>
      <c r="W404" s="46" t="str">
        <f t="shared" si="2055"/>
        <v/>
      </c>
      <c r="X404" s="46" t="str">
        <f t="shared" si="2056"/>
        <v/>
      </c>
      <c r="Y404" s="46" t="str">
        <f t="shared" si="2057"/>
        <v/>
      </c>
      <c r="Z404" s="45"/>
      <c r="AA404" s="46" t="str">
        <f t="shared" si="2058"/>
        <v/>
      </c>
      <c r="AB404" s="46" t="str">
        <f t="shared" si="2059"/>
        <v/>
      </c>
      <c r="AC404" s="46" t="str">
        <f t="shared" si="2060"/>
        <v xml:space="preserve"> </v>
      </c>
      <c r="AD404" s="45"/>
      <c r="AE404" s="46">
        <f t="shared" si="2061"/>
        <v>0</v>
      </c>
      <c r="AF404" s="46" t="str">
        <f t="shared" si="2062"/>
        <v/>
      </c>
      <c r="AG404" s="46" t="str">
        <f t="shared" si="2063"/>
        <v/>
      </c>
      <c r="AH404" s="46" t="str">
        <f t="shared" si="2064"/>
        <v/>
      </c>
      <c r="AI404" s="46" t="str">
        <f t="shared" si="2065"/>
        <v/>
      </c>
      <c r="AJ404" s="46" t="str">
        <f t="shared" si="2066"/>
        <v xml:space="preserve"> </v>
      </c>
      <c r="AK404" s="45"/>
      <c r="AL404" s="46" t="str">
        <f t="shared" si="2067"/>
        <v/>
      </c>
      <c r="AM404" s="46" t="str">
        <f t="shared" si="2068"/>
        <v/>
      </c>
      <c r="AN404" s="46" t="str">
        <f t="shared" si="2069"/>
        <v xml:space="preserve"> </v>
      </c>
      <c r="AO404" s="45"/>
      <c r="AP404" s="46" t="str">
        <f t="shared" si="2070"/>
        <v/>
      </c>
      <c r="AQ404" s="46" t="str">
        <f t="shared" si="2071"/>
        <v/>
      </c>
      <c r="AR404" s="46" t="str">
        <f t="shared" si="2072"/>
        <v xml:space="preserve"> </v>
      </c>
      <c r="AS404" s="45"/>
      <c r="AT404" s="46">
        <f t="shared" si="2073"/>
        <v>0</v>
      </c>
      <c r="AU404" s="46" t="str">
        <f t="shared" si="2074"/>
        <v/>
      </c>
      <c r="AV404" s="46" t="str">
        <f t="shared" si="2075"/>
        <v/>
      </c>
      <c r="AW404" s="46" t="str">
        <f t="shared" si="2076"/>
        <v/>
      </c>
      <c r="AX404" s="46" t="str">
        <f t="shared" si="2077"/>
        <v/>
      </c>
      <c r="AY404" s="46" t="str">
        <f t="shared" si="2078"/>
        <v xml:space="preserve"> </v>
      </c>
      <c r="AZ404" s="45"/>
      <c r="BA404" s="46" t="str">
        <f t="shared" si="2079"/>
        <v/>
      </c>
      <c r="BB404" s="46" t="str">
        <f t="shared" si="2080"/>
        <v/>
      </c>
      <c r="BC404" s="46" t="str">
        <f t="shared" si="2081"/>
        <v xml:space="preserve"> </v>
      </c>
      <c r="BD404" s="45"/>
      <c r="BE404" s="46" t="str">
        <f t="shared" si="2082"/>
        <v/>
      </c>
      <c r="BF404" s="46" t="str">
        <f t="shared" si="2083"/>
        <v/>
      </c>
      <c r="BG404" s="46" t="str">
        <f t="shared" si="2084"/>
        <v xml:space="preserve"> </v>
      </c>
      <c r="BH404" s="45"/>
      <c r="BI404" s="46">
        <f t="shared" si="2085"/>
        <v>0</v>
      </c>
      <c r="BJ404" s="46" t="str">
        <f t="shared" si="2086"/>
        <v/>
      </c>
      <c r="BK404" s="46" t="str">
        <f t="shared" si="2087"/>
        <v/>
      </c>
      <c r="BL404" s="46" t="str">
        <f t="shared" si="2088"/>
        <v/>
      </c>
      <c r="BM404" s="46" t="str">
        <f t="shared" si="2089"/>
        <v/>
      </c>
      <c r="BN404" s="46" t="str">
        <f t="shared" si="2090"/>
        <v>zero euro</v>
      </c>
      <c r="BO404" s="45"/>
      <c r="BP404" s="46" t="str">
        <f t="shared" si="2091"/>
        <v/>
      </c>
      <c r="BQ404" s="45"/>
      <c r="BR404" s="46" t="str">
        <f t="shared" si="2092"/>
        <v/>
      </c>
      <c r="BS404" s="46" t="str">
        <f t="shared" si="2093"/>
        <v/>
      </c>
      <c r="BT404" s="46" t="str">
        <f t="shared" si="2094"/>
        <v xml:space="preserve"> </v>
      </c>
      <c r="BU404" s="45"/>
      <c r="BV404" s="46">
        <f t="shared" si="2095"/>
        <v>0</v>
      </c>
      <c r="BW404" s="46" t="str">
        <f t="shared" si="2096"/>
        <v/>
      </c>
      <c r="BX404" s="46" t="str">
        <f t="shared" si="2097"/>
        <v/>
      </c>
      <c r="BY404" s="46" t="str">
        <f t="shared" si="2098"/>
        <v/>
      </c>
      <c r="BZ404" s="46" t="str">
        <f t="shared" si="2099"/>
        <v/>
      </c>
      <c r="CA404" s="46" t="str">
        <f t="shared" si="2100"/>
        <v xml:space="preserve"> </v>
      </c>
      <c r="CB404" s="45"/>
      <c r="CC404" s="19" t="str">
        <f t="shared" si="2101"/>
        <v xml:space="preserve">       zero euro  </v>
      </c>
      <c r="CD404" s="47" t="e">
        <f>#REF!*H404</f>
        <v>#REF!</v>
      </c>
    </row>
    <row r="405" spans="1:82" ht="33.75" x14ac:dyDescent="0.2">
      <c r="A405" s="23" t="s">
        <v>337</v>
      </c>
      <c r="B405" s="39">
        <v>4</v>
      </c>
      <c r="C405" s="39">
        <v>4</v>
      </c>
      <c r="D405" s="39">
        <v>1</v>
      </c>
      <c r="E405" s="49">
        <f>IF(G405="","",MAX(E$9:E404)+1)</f>
        <v>303</v>
      </c>
      <c r="F405" s="74" t="s">
        <v>324</v>
      </c>
      <c r="G405" s="42" t="s">
        <v>28</v>
      </c>
      <c r="H405" s="43">
        <v>0</v>
      </c>
      <c r="I405" s="44" t="str">
        <f t="shared" si="2043"/>
        <v xml:space="preserve"> 0,00</v>
      </c>
      <c r="J405" s="44" t="str">
        <f t="shared" si="2044"/>
        <v>0</v>
      </c>
      <c r="K405" s="44" t="str">
        <f t="shared" si="2045"/>
        <v>0</v>
      </c>
      <c r="L405" s="44" t="str">
        <f t="shared" si="2046"/>
        <v>0</v>
      </c>
      <c r="M405" s="44" t="str">
        <f t="shared" si="2047"/>
        <v>0</v>
      </c>
      <c r="N405" s="44" t="str">
        <f t="shared" si="2048"/>
        <v>0</v>
      </c>
      <c r="O405" s="44" t="str">
        <f t="shared" si="2049"/>
        <v>0</v>
      </c>
      <c r="P405" s="44" t="str">
        <f t="shared" si="2050"/>
        <v>0</v>
      </c>
      <c r="Q405" s="44" t="str">
        <f t="shared" si="2051"/>
        <v>0</v>
      </c>
      <c r="R405" s="44" t="str">
        <f t="shared" si="2052"/>
        <v>0</v>
      </c>
      <c r="S405" s="44" t="s">
        <v>12</v>
      </c>
      <c r="T405" s="44" t="str">
        <f t="shared" si="2053"/>
        <v>0</v>
      </c>
      <c r="U405" s="44" t="str">
        <f t="shared" si="2054"/>
        <v>0</v>
      </c>
      <c r="V405" s="45"/>
      <c r="W405" s="46" t="str">
        <f t="shared" si="2055"/>
        <v/>
      </c>
      <c r="X405" s="46" t="str">
        <f t="shared" si="2056"/>
        <v/>
      </c>
      <c r="Y405" s="46" t="str">
        <f t="shared" si="2057"/>
        <v/>
      </c>
      <c r="Z405" s="45"/>
      <c r="AA405" s="46" t="str">
        <f t="shared" si="2058"/>
        <v/>
      </c>
      <c r="AB405" s="46" t="str">
        <f t="shared" si="2059"/>
        <v/>
      </c>
      <c r="AC405" s="46" t="str">
        <f t="shared" si="2060"/>
        <v xml:space="preserve"> </v>
      </c>
      <c r="AD405" s="45"/>
      <c r="AE405" s="46">
        <f t="shared" si="2061"/>
        <v>0</v>
      </c>
      <c r="AF405" s="46" t="str">
        <f t="shared" si="2062"/>
        <v/>
      </c>
      <c r="AG405" s="46" t="str">
        <f t="shared" si="2063"/>
        <v/>
      </c>
      <c r="AH405" s="46" t="str">
        <f t="shared" si="2064"/>
        <v/>
      </c>
      <c r="AI405" s="46" t="str">
        <f t="shared" si="2065"/>
        <v/>
      </c>
      <c r="AJ405" s="46" t="str">
        <f t="shared" si="2066"/>
        <v xml:space="preserve"> </v>
      </c>
      <c r="AK405" s="45"/>
      <c r="AL405" s="46" t="str">
        <f t="shared" si="2067"/>
        <v/>
      </c>
      <c r="AM405" s="46" t="str">
        <f t="shared" si="2068"/>
        <v/>
      </c>
      <c r="AN405" s="46" t="str">
        <f t="shared" si="2069"/>
        <v xml:space="preserve"> </v>
      </c>
      <c r="AO405" s="45"/>
      <c r="AP405" s="46" t="str">
        <f t="shared" si="2070"/>
        <v/>
      </c>
      <c r="AQ405" s="46" t="str">
        <f t="shared" si="2071"/>
        <v/>
      </c>
      <c r="AR405" s="46" t="str">
        <f t="shared" si="2072"/>
        <v xml:space="preserve"> </v>
      </c>
      <c r="AS405" s="45"/>
      <c r="AT405" s="46">
        <f t="shared" si="2073"/>
        <v>0</v>
      </c>
      <c r="AU405" s="46" t="str">
        <f t="shared" si="2074"/>
        <v/>
      </c>
      <c r="AV405" s="46" t="str">
        <f t="shared" si="2075"/>
        <v/>
      </c>
      <c r="AW405" s="46" t="str">
        <f t="shared" si="2076"/>
        <v/>
      </c>
      <c r="AX405" s="46" t="str">
        <f t="shared" si="2077"/>
        <v/>
      </c>
      <c r="AY405" s="46" t="str">
        <f t="shared" si="2078"/>
        <v xml:space="preserve"> </v>
      </c>
      <c r="AZ405" s="45"/>
      <c r="BA405" s="46" t="str">
        <f t="shared" si="2079"/>
        <v/>
      </c>
      <c r="BB405" s="46" t="str">
        <f t="shared" si="2080"/>
        <v/>
      </c>
      <c r="BC405" s="46" t="str">
        <f t="shared" si="2081"/>
        <v xml:space="preserve"> </v>
      </c>
      <c r="BD405" s="45"/>
      <c r="BE405" s="46" t="str">
        <f t="shared" si="2082"/>
        <v/>
      </c>
      <c r="BF405" s="46" t="str">
        <f t="shared" si="2083"/>
        <v/>
      </c>
      <c r="BG405" s="46" t="str">
        <f t="shared" si="2084"/>
        <v xml:space="preserve"> </v>
      </c>
      <c r="BH405" s="45"/>
      <c r="BI405" s="46">
        <f t="shared" si="2085"/>
        <v>0</v>
      </c>
      <c r="BJ405" s="46" t="str">
        <f t="shared" si="2086"/>
        <v/>
      </c>
      <c r="BK405" s="46" t="str">
        <f t="shared" si="2087"/>
        <v/>
      </c>
      <c r="BL405" s="46" t="str">
        <f t="shared" si="2088"/>
        <v/>
      </c>
      <c r="BM405" s="46" t="str">
        <f t="shared" si="2089"/>
        <v/>
      </c>
      <c r="BN405" s="46" t="str">
        <f t="shared" si="2090"/>
        <v>zero euro</v>
      </c>
      <c r="BO405" s="45"/>
      <c r="BP405" s="46" t="str">
        <f t="shared" si="2091"/>
        <v/>
      </c>
      <c r="BQ405" s="45"/>
      <c r="BR405" s="46" t="str">
        <f t="shared" si="2092"/>
        <v/>
      </c>
      <c r="BS405" s="46" t="str">
        <f t="shared" si="2093"/>
        <v/>
      </c>
      <c r="BT405" s="46" t="str">
        <f t="shared" si="2094"/>
        <v xml:space="preserve"> </v>
      </c>
      <c r="BU405" s="45"/>
      <c r="BV405" s="46">
        <f t="shared" si="2095"/>
        <v>0</v>
      </c>
      <c r="BW405" s="46" t="str">
        <f t="shared" si="2096"/>
        <v/>
      </c>
      <c r="BX405" s="46" t="str">
        <f t="shared" si="2097"/>
        <v/>
      </c>
      <c r="BY405" s="46" t="str">
        <f t="shared" si="2098"/>
        <v/>
      </c>
      <c r="BZ405" s="46" t="str">
        <f t="shared" si="2099"/>
        <v/>
      </c>
      <c r="CA405" s="46" t="str">
        <f t="shared" si="2100"/>
        <v xml:space="preserve"> </v>
      </c>
      <c r="CB405" s="45"/>
      <c r="CC405" s="19" t="str">
        <f t="shared" si="2101"/>
        <v xml:space="preserve">       zero euro  </v>
      </c>
      <c r="CD405" s="47" t="e">
        <f>#REF!*H405</f>
        <v>#REF!</v>
      </c>
    </row>
    <row r="406" spans="1:82" ht="15" customHeight="1" x14ac:dyDescent="0.2">
      <c r="A406" s="23" t="s">
        <v>337</v>
      </c>
      <c r="B406" s="34">
        <v>4</v>
      </c>
      <c r="C406" s="34">
        <v>4</v>
      </c>
      <c r="D406" s="34">
        <v>2</v>
      </c>
      <c r="E406" s="35" t="str">
        <f>IF(G406="","",MAX(E$9:E405)+1)</f>
        <v/>
      </c>
      <c r="F406" s="71" t="s">
        <v>325</v>
      </c>
      <c r="G406" s="37"/>
      <c r="H406" s="38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6"/>
      <c r="W406" s="46"/>
      <c r="X406" s="46"/>
      <c r="Y406" s="46"/>
      <c r="Z406" s="46"/>
      <c r="AA406" s="46"/>
      <c r="AB406" s="46"/>
      <c r="AC406" s="46"/>
      <c r="AD406" s="46"/>
      <c r="AE406" s="46"/>
      <c r="AF406" s="46"/>
      <c r="AG406" s="46"/>
      <c r="AH406" s="46"/>
      <c r="AI406" s="46"/>
      <c r="AJ406" s="46"/>
      <c r="AK406" s="46"/>
      <c r="AL406" s="46"/>
      <c r="AM406" s="46"/>
      <c r="AN406" s="46"/>
      <c r="AO406" s="46"/>
      <c r="AP406" s="46"/>
      <c r="AQ406" s="46"/>
      <c r="AR406" s="46"/>
      <c r="AS406" s="46"/>
      <c r="AT406" s="46"/>
      <c r="AU406" s="46"/>
      <c r="AV406" s="46"/>
      <c r="AW406" s="46"/>
      <c r="AX406" s="46"/>
      <c r="AY406" s="46"/>
      <c r="AZ406" s="46"/>
      <c r="BA406" s="46"/>
      <c r="BB406" s="46"/>
      <c r="BC406" s="46"/>
      <c r="BD406" s="46"/>
      <c r="BE406" s="46"/>
      <c r="BF406" s="46"/>
      <c r="BG406" s="46"/>
      <c r="BH406" s="46"/>
      <c r="BI406" s="46"/>
      <c r="BJ406" s="46"/>
      <c r="BK406" s="46"/>
      <c r="BL406" s="46"/>
      <c r="BM406" s="46"/>
      <c r="BN406" s="46"/>
      <c r="BO406" s="46"/>
      <c r="BP406" s="46"/>
      <c r="BQ406" s="46"/>
      <c r="BR406" s="46"/>
      <c r="BS406" s="46"/>
      <c r="BT406" s="46"/>
      <c r="BU406" s="46"/>
      <c r="BV406" s="46"/>
      <c r="BW406" s="46"/>
      <c r="BX406" s="46"/>
      <c r="BY406" s="46"/>
      <c r="BZ406" s="46"/>
      <c r="CA406" s="46"/>
      <c r="CB406" s="46"/>
      <c r="CC406" s="59"/>
      <c r="CD406" s="59"/>
    </row>
    <row r="407" spans="1:82" ht="11.25" x14ac:dyDescent="0.2">
      <c r="A407" s="23" t="s">
        <v>337</v>
      </c>
      <c r="B407" s="39">
        <v>4</v>
      </c>
      <c r="C407" s="39">
        <v>4</v>
      </c>
      <c r="D407" s="39">
        <v>2</v>
      </c>
      <c r="E407" s="49">
        <f>IF(G407="","",MAX(E$9:E406)+1)</f>
        <v>304</v>
      </c>
      <c r="F407" s="74" t="s">
        <v>326</v>
      </c>
      <c r="G407" s="42" t="s">
        <v>28</v>
      </c>
      <c r="H407" s="43">
        <v>0</v>
      </c>
      <c r="I407" s="44" t="str">
        <f>IF(H407=INT(H407),CONCATENATE(" ",H407,",00"),IF(INT(H407*10)=H407*10,CONCATENATE(" ",H407,"0"),CONCATENATE(" ",H407)))</f>
        <v xml:space="preserve"> 0,00</v>
      </c>
      <c r="J407" s="44" t="str">
        <f>IF(H407&gt;=100000000,MID(RIGHT(I407,12),1,1),"0")</f>
        <v>0</v>
      </c>
      <c r="K407" s="44" t="str">
        <f>IF(H407&gt;=10000000,MID(RIGHT(I407,11),1,1),"0")</f>
        <v>0</v>
      </c>
      <c r="L407" s="44" t="str">
        <f>IF(H407&gt;=1000000,MID(RIGHT(I407,10),1,1),"0")</f>
        <v>0</v>
      </c>
      <c r="M407" s="44" t="str">
        <f>IF(H407&gt;=100000,MID(RIGHT(I407,9),1,1),"0")</f>
        <v>0</v>
      </c>
      <c r="N407" s="44" t="str">
        <f>IF(H407&gt;=10000,MID(RIGHT(I407,8),1,1),"0")</f>
        <v>0</v>
      </c>
      <c r="O407" s="44" t="str">
        <f>IF(H407&gt;=1000,MID(RIGHT(I407,7),1,1),"0")</f>
        <v>0</v>
      </c>
      <c r="P407" s="44" t="str">
        <f>IF(H407&gt;=100,MID(RIGHT(I407,6),1,1),"0")</f>
        <v>0</v>
      </c>
      <c r="Q407" s="44" t="str">
        <f>IF(H407&gt;=10,MID(RIGHT(I407,5),1,1),"0")</f>
        <v>0</v>
      </c>
      <c r="R407" s="44" t="str">
        <f>IF(H407&gt;=0,MID(RIGHT(I407,4),1,1),"0")</f>
        <v>0</v>
      </c>
      <c r="S407" s="44" t="s">
        <v>12</v>
      </c>
      <c r="T407" s="44" t="str">
        <f>IF(INT(H407)&lt;&gt;H407,MID(RIGHT(I407,2),1,1),"0")</f>
        <v>0</v>
      </c>
      <c r="U407" s="44" t="str">
        <f>IF(INT(H407*10)&lt;&gt;H407*10,RIGHT(I407,1),"0")</f>
        <v>0</v>
      </c>
      <c r="V407" s="45"/>
      <c r="W407" s="46" t="str">
        <f>IF(OR(VALUE(J407)=0,VALUE(J407)&gt;5),"",CONCATENATE(IF(VALUE(J407)=1,"",IF(VALUE(J407)=2,"deux ",IF(VALUE(J407)=3,"trois ",IF(VALUE(J407)=4,"quatre ",IF(VALUE(J407)=5,"cinq "))))),"cent"))</f>
        <v/>
      </c>
      <c r="X407" s="46" t="str">
        <f>IF(OR(J407="",VALUE(J407)&lt;6),"",CONCATENATE(IF(VALUE(J407)=6,"six ",IF(VALUE(J407)=7,"sept ",IF(VALUE(J407)=8,"huit ",IF(VALUE(J407)=9,"neuf ")))),"cent"))</f>
        <v/>
      </c>
      <c r="Y407" s="46" t="str">
        <f>CONCATENATE(W407,X407)</f>
        <v/>
      </c>
      <c r="Z407" s="45"/>
      <c r="AA407" s="46" t="str">
        <f>IF(OR(K407="",VALUE(K407)=0,VALUE(K407)&gt;5,AND(VALUE(AE407)&gt;10,VALUE(AE407)&lt;17)),"",IF(OR(VALUE(AE407)=10,AND(VALUE(AE407)&gt;16,VALUE(AE407)&lt;20)),"dix",IF(VALUE(K407)=2,"vingt",IF(VALUE(K407)=3,"trente",IF(VALUE(K407)=4,"quarante",IF(VALUE(K407)=5,"cinquante"))))))</f>
        <v/>
      </c>
      <c r="AB407" s="46" t="str">
        <f>IF(OR(K407="",VALUE(K407)&lt;6),"",IF(AND(VALUE(K407)=7,OR(VALUE(L407)=0,AE407&gt;76)),"soixante dix",IF(OR(VALUE(K407)=6,VALUE(K407)=7),"soixante",IF(AND(VALUE(K407)=9,OR(VALUE(L407)=0,VALUE(AE407)&gt;96)),"quatre vingt dix",IF(OR(VALUE(K407)=8,VALUE(K407)=9),"quatre vingt")))))</f>
        <v/>
      </c>
      <c r="AC407" s="46" t="str">
        <f>CONCATENATE(" ",AA407,AB407,IF(OR(VALUE(L407)&lt;&gt;1,VALUE(K407)=0,VALUE(K407)=1,VALUE(K407)=8,VALUE(K407)=9),""," et"))</f>
        <v xml:space="preserve"> </v>
      </c>
      <c r="AD407" s="45"/>
      <c r="AE407" s="46">
        <f>VALUE(CONCATENATE(K407,L407))</f>
        <v>0</v>
      </c>
      <c r="AF407" s="46" t="str">
        <f>IF(OR(VALUE(L407)=0,AE407="",VALUE(L407)&gt;5,AND(VALUE(AE407)&gt;5,VALUE(AE407)&lt;16),AND(VALUE(AE407)&gt;65,VALUE(AE407)&lt;76),AND(VALUE(AE407)&gt;85,VALUE(AE407)&lt;96)),"",CONCATENATE(IF(VALUE(L407)=1,"un",IF(VALUE(L407)=2,"deux",IF(VALUE(L407)=3,"trois",IF(VALUE(L407)=4,"quatre",IF(VALUE(L407)=5,"cinq")))))," million"))</f>
        <v/>
      </c>
      <c r="AG407" s="46" t="str">
        <f>IF(OR(AE407="",VALUE(L407)&lt;6,AND(VALUE(AE407)&gt;10,VALUE(AE407)&lt;17),AE407=76,AE407=96),"",CONCATENATE(IF(VALUE(L407)=6,"six",IF(VALUE(L407)=7,"sept",IF(VALUE(L407)=8,"huit",IF(VALUE(L407)=9,"neuf",IF(VALUE(AE407)=10,"dix")))))," million"))</f>
        <v/>
      </c>
      <c r="AH407" s="46" t="str">
        <f>IF(OR(AE407="",VALUE(AE407)&lt;11,AND(VALUE(AE407)&gt;15,VALUE(AE407)&lt;71),AND(VALUE(AE407)&gt;75,VALUE(AE407)&lt;91),VALUE(AE407)&gt;95),"",CONCATENATE(IF(OR(VALUE(AE407)=91,VALUE(AE407)=71,VALUE(AE407)=11),"onze",IF(OR(VALUE(AE407)=92,VALUE(AE407)=72,VALUE(AE407)=12),"douze",IF(OR(VALUE(AE407)=93,VALUE(AE407)=73,VALUE(AE407)=13),"treize",IF(OR(AE407=94,AE407=74,AE407=14),"quatorze",IF(OR(AE407=95,AE407=75,AE407=15),"quinze")))))," million"))</f>
        <v/>
      </c>
      <c r="AI407" s="46" t="str">
        <f>IF(OR(AE407=16,AE407=76,AE407=96),"seize million","")</f>
        <v/>
      </c>
      <c r="AJ407" s="46" t="str">
        <f>CONCATENATE(" ",AF407,AG407,AH407,AI407,IF(VALUE(CONCATENATE(J407,K407,L407))=0,"",IF(VALUE(L407)=0,"million","")),IF(AND(VALUE(CONCATENATE(J407,K407,L407))&gt;1,VALUE(CONCATENATE(M407,N407,O407,P407,Q407,R407))=0),"s",""))</f>
        <v xml:space="preserve"> </v>
      </c>
      <c r="AK407" s="45"/>
      <c r="AL407" s="46" t="str">
        <f>IF(OR(VALUE(M407)=0,VALUE(M407)&gt;5),"",CONCATENATE(IF(VALUE(M407)=1,"",IF(VALUE(M407)=2,"deux ",IF(VALUE(M407)=3,"trois ",IF(VALUE(M407)=4,"quatre ",IF(VALUE(M407)=5,"cinq "))))),"cent"))</f>
        <v/>
      </c>
      <c r="AM407" s="46" t="str">
        <f>IF(OR(M407="",VALUE(M407)&lt;6),"",CONCATENATE(IF(VALUE(M407)=6,"six ",IF(VALUE(M407)=7,"sept ",IF(VALUE(M407)=8,"huit ",IF(VALUE(M407)=9,"neuf ")))),"cent"))</f>
        <v/>
      </c>
      <c r="AN407" s="46" t="str">
        <f>CONCATENATE(" ",AL407,AM407)</f>
        <v xml:space="preserve"> </v>
      </c>
      <c r="AO407" s="45"/>
      <c r="AP407" s="46" t="str">
        <f>IF(OR(N407="",VALUE(N407)=0,VALUE(N407)&gt;5,AND(VALUE(AT407)&gt;10,VALUE(AT407)&lt;17)),"",IF(OR(VALUE(AT407)=10,AND(VALUE(AT407)&gt;16,VALUE(AT407)&lt;20)),"dix",IF(VALUE(N407)=2,"vingt",IF(VALUE(N407)=3,"trente",IF(VALUE(N407)=4,"quarante",IF(VALUE(N407)=5,"cinquante"))))))</f>
        <v/>
      </c>
      <c r="AQ407" s="46" t="str">
        <f>IF(OR(N407="",VALUE(N407)&lt;6),"",IF(AND(VALUE(N407)=7,OR(VALUE(O407)=0,AT407&gt;76)),"soixante dix",IF(OR(VALUE(N407)=6,VALUE(N407)=7),"soixante",IF(AND(VALUE(N407)=9,OR(VALUE(O407)=0,VALUE(AT407)&gt;96)),"quatre vingt dix",IF(OR(VALUE(N407)=8,VALUE(N407)=9),"quatre vingt")))))</f>
        <v/>
      </c>
      <c r="AR407" s="46" t="str">
        <f>CONCATENATE(" ",AP407,AQ407,IF(OR(VALUE(O407)&lt;&gt;1,VALUE(N407)=0,VALUE(N407)=1,VALUE(N407)=8,VALUE(N407)=9),""," et"))</f>
        <v xml:space="preserve"> </v>
      </c>
      <c r="AS407" s="45"/>
      <c r="AT407" s="46">
        <f>VALUE(CONCATENATE(N407,O407))</f>
        <v>0</v>
      </c>
      <c r="AU407" s="46" t="str">
        <f>IF(OR(VALUE(O407)=0,AT407="",VALUE(O407)&gt;5,AND(VALUE(AT407)&gt;5,VALUE(AT407)&lt;16),AND(VALUE(AT407)&gt;65,VALUE(AT407)&lt;76),AND(VALUE(AT407)&gt;85,VALUE(AT407)&lt;96)),"",CONCATENATE(IF(VALUE(O407)=1,"un",IF(VALUE(O407)=2,"deux",IF(VALUE(O407)=3,"trois",IF(VALUE(O407)=4,"quatre",IF(VALUE(O407)=5,"cinq")))))," mille"))</f>
        <v/>
      </c>
      <c r="AV407" s="46" t="str">
        <f>IF(OR(AT407="",VALUE(O407)&lt;6,AND(VALUE(AT407)&gt;10,VALUE(AT407)&lt;17),AT407=76,AT407=96),"",CONCATENATE(IF(VALUE(O407)=6,"six",IF(VALUE(O407)=7,"sept",IF(VALUE(O407)=8,"huit",IF(VALUE(O407)=9,"neuf",IF(VALUE(AT407)=10,"dix")))))," mille"))</f>
        <v/>
      </c>
      <c r="AW407" s="46" t="str">
        <f>IF(OR(AT407="",VALUE(AT407)&lt;11,AND(VALUE(AT407)&gt;15,VALUE(AT407)&lt;71),AND(VALUE(AT407)&gt;75,VALUE(AT407)&lt;91),VALUE(AT407)&gt;95),"",CONCATENATE(IF(OR(VALUE(AT407)=91,VALUE(AT407)=71,VALUE(AT407)=11),"onze",IF(OR(VALUE(AT407)=92,VALUE(AT407)=72,VALUE(AT407)=12),"douze",IF(OR(VALUE(AT407)=93,VALUE(AT407)=73,VALUE(AT407)=13),"treize",IF(OR(AT407=94,AT407=74,AT407=14),"quatorze",IF(OR(AT407=95,AT407=75,AT407=15),"quinze")))))," mille"))</f>
        <v/>
      </c>
      <c r="AX407" s="46" t="str">
        <f>IF(OR(AT407=16,AT407=76,AT407=96),"seize mille","")</f>
        <v/>
      </c>
      <c r="AY407" s="46" t="str">
        <f>IF(AND(AU407="un mille",H407&lt;10000)," mille",CONCATENATE(" ",AU407,AV407,AW407,AX407,IF(VALUE(CONCATENATE(M407,N407,O407))=0,"",IF(VALUE(O407)=0," mille","")),IF(AND(VALUE(CONCATENATE(M407,N407,O407))&gt;1,VALUE(CONCATENATE(P407,Q407,R407))=0),"s","")))</f>
        <v xml:space="preserve"> </v>
      </c>
      <c r="AZ407" s="45"/>
      <c r="BA407" s="46" t="str">
        <f>IF(OR(VALUE(P407)=0,VALUE(P407)&gt;5),"",CONCATENATE(IF(VALUE(P407)=1,"",IF(VALUE(P407)=2,"deux ",IF(VALUE(P407)=3,"trois ",IF(VALUE(P407)=4,"quatre ",IF(VALUE(P407)=5,"cinq "))))),"cent"))</f>
        <v/>
      </c>
      <c r="BB407" s="46" t="str">
        <f>IF(OR(P407="",VALUE(P407)&lt;6),"",CONCATENATE(IF(VALUE(P407)=6,"six ",IF(VALUE(P407)=7,"sept ",IF(VALUE(P407)=8,"huit ",IF(VALUE(P407)=9,"neuf ")))),"cent"))</f>
        <v/>
      </c>
      <c r="BC407" s="46" t="str">
        <f>CONCATENATE(" ",BA407,BB407)</f>
        <v xml:space="preserve"> </v>
      </c>
      <c r="BD407" s="45"/>
      <c r="BE407" s="46" t="str">
        <f>IF(OR(Q407="",VALUE(Q407)=0,VALUE(Q407)&gt;5,AND(VALUE(BI407)&gt;10,VALUE(BI407)&lt;17)),"",IF(OR(VALUE(BI407)=10,AND(VALUE(BI407)&gt;16,VALUE(BI407)&lt;20)),"dix",IF(VALUE(Q407)=2,"vingt",IF(VALUE(Q407)=3,"trente",IF(VALUE(Q407)=4,"quarante",IF(VALUE(Q407)=5,"cinquante"))))))</f>
        <v/>
      </c>
      <c r="BF407" s="46" t="str">
        <f>IF(OR(Q407="",VALUE(Q407)&lt;6),"",IF(AND(VALUE(Q407)=7,OR(VALUE(R407)=0,BI407&gt;76)),"soixante dix",IF(OR(VALUE(Q407)=6,VALUE(Q407)=7),"soixante",IF(AND(VALUE(Q407)=9,OR(VALUE(R407)=0,VALUE(BI407)&gt;96)),"quatre vingt dix",IF(OR(VALUE(Q407)=8,VALUE(Q407)=9),"quatre vingt")))))</f>
        <v/>
      </c>
      <c r="BG407" s="46" t="str">
        <f>CONCATENATE(" ",BE407,BF407,IF(OR(VALUE(R407)&lt;&gt;1,VALUE(Q407)=0,VALUE(Q407)=1,VALUE(Q407)=8,VALUE(Q407)=9),""," et"))</f>
        <v xml:space="preserve"> </v>
      </c>
      <c r="BH407" s="45"/>
      <c r="BI407" s="46">
        <f>VALUE(CONCATENATE(Q407,R407))</f>
        <v>0</v>
      </c>
      <c r="BJ407" s="46" t="str">
        <f>IF(OR(VALUE(R407)=0,BI407="",VALUE(R407)&gt;5,AND(VALUE(BI407)&gt;5,VALUE(BI407)&lt;16),AND(VALUE(BI407)&gt;65,VALUE(BI407)&lt;76),AND(VALUE(BI407)&gt;85,VALUE(BI407)&lt;96)),"",CONCATENATE(IF(VALUE(R407)=1,"un",IF(VALUE(R407)=2,"deux",IF(VALUE(R407)=3,"trois",IF(VALUE(R407)=4,"quatre",IF(VALUE(R407)=5,"cinq")))))," euro"))</f>
        <v/>
      </c>
      <c r="BK407" s="46" t="str">
        <f>IF(OR(BI407="",VALUE(R407)&lt;6,AND(VALUE(BI407)&gt;10,VALUE(BI407)&lt;17),BI407=76,BI407=96),"",CONCATENATE(IF(VALUE(R407)=6,"six",IF(VALUE(R407)=7,"sept",IF(VALUE(R407)=8,"huit",IF(VALUE(R407)=9,"neuf",IF(VALUE(BI407)=10,"dix")))))," euro"))</f>
        <v/>
      </c>
      <c r="BL407" s="46" t="str">
        <f>IF(OR(BI407="",VALUE(BI407)&lt;11,AND(VALUE(BI407)&gt;15,VALUE(BI407)&lt;71),AND(VALUE(BI407)&gt;75,VALUE(BI407)&lt;91),VALUE(BI407)&gt;95),"",CONCATENATE(IF(OR(VALUE(BI407)=91,VALUE(BI407)=71,VALUE(BI407)=11),"onze",IF(OR(VALUE(BI407)=92,VALUE(BI407)=72,VALUE(BI407)=12),"douze",IF(OR(VALUE(BI407)=93,VALUE(BI407)=73,VALUE(BI407)=13),"treize",IF(OR(BI407=94,BI407=74,BI407=14),"quatorze",IF(OR(BI407=95,BI407=75,BI407=15),"quinze")))))," euro"))</f>
        <v/>
      </c>
      <c r="BM407" s="46" t="str">
        <f>IF(OR(BI407=16,BI407=76,BI407=96),"seize euro","")</f>
        <v/>
      </c>
      <c r="BN407" s="46" t="str">
        <f>IF(VALUE(CONCATENATE(J407,K407,L407,M407,N407,O407,P407,Q407,R407))=0,"zero euro",CONCATENATE(" ",BJ407,BK407,BL407,BM407,IF(VALUE(CONCATENATE(M407,N407,O407,P407,Q407,R407))=0," d'",""),IF(OR(VALUE(R407)=0,VALUE(CONCATENATE(P407,Q407,R407))=0)," euro",""),IF(VALUE(CONCATENATE(J407,K407,L407,M407,N407,O407,P407,Q407,R407))&gt;1,"s","")))</f>
        <v>zero euro</v>
      </c>
      <c r="BO407" s="45"/>
      <c r="BP407" s="46" t="str">
        <f>IF(VALUE(CONCATENATE(T407,U407))=0,""," virgule")</f>
        <v/>
      </c>
      <c r="BQ407" s="45"/>
      <c r="BR407" s="46" t="str">
        <f>IF(OR(T407="",VALUE(T407)=0,VALUE(T407)&gt;5,AND(VALUE(BV407)&gt;10,VALUE(BV407)&lt;17)),"",IF(OR(VALUE(BV407)=10,AND(VALUE(BV407)&gt;16,VALUE(BV407)&lt;20)),"dix",IF(VALUE(T407)=2,"vingt",IF(VALUE(T407)=3,"trente",IF(VALUE(T407)=4,"quarante",IF(VALUE(T407)=5,"cinquante"))))))</f>
        <v/>
      </c>
      <c r="BS407" s="46" t="str">
        <f>IF(OR(T407="",VALUE(T407)&lt;6),"",IF(AND(VALUE(T407)=7,OR(VALUE(U407)=0,BV407&gt;76)),"soixante dix",IF(OR(VALUE(T407)=6,VALUE(T407)=7),"soixante",IF(AND(VALUE(T407)=9,OR(VALUE(U407)=0,VALUE(BV407)&gt;96)),"quatre vingt dix",IF(OR(VALUE(T407)=8,VALUE(T407)=9),"quatre vingt")))))</f>
        <v/>
      </c>
      <c r="BT407" s="46" t="str">
        <f>CONCATENATE(" ",BR407,BS407,IF(OR(VALUE(U407)&lt;&gt;1,VALUE(T407)=0,VALUE(T407)=1,VALUE(T407)=8,VALUE(T407)=9),""," et"))</f>
        <v xml:space="preserve"> </v>
      </c>
      <c r="BU407" s="45"/>
      <c r="BV407" s="46">
        <f>VALUE(CONCATENATE(T407,U407))</f>
        <v>0</v>
      </c>
      <c r="BW407" s="46" t="str">
        <f t="shared" ref="BW407:BW415" si="2102">IF(OR(VALUE(U407)=0,BV407="",VALUE(U407)&gt;5,AND(VALUE(BV407)&gt;5,VALUE(BV407)&lt;16),AND(VALUE(BV407)&gt;65,VALUE(BV407)&lt;76),AND(VALUE(BV407)&gt;85,VALUE(BV407)&lt;96)),"",CONCATENATE(IF(VALUE(U407)=1,"un",IF(VALUE(U407)=2,"deux",IF(VALUE(U407)=3,"trois",IF(VALUE(U407)=4,"quatre",IF(VALUE(U407)=5,"cinq")))))," centime"))</f>
        <v/>
      </c>
      <c r="BX407" s="46" t="str">
        <f t="shared" ref="BX407:BX415" si="2103">IF(OR(BV407="",VALUE(U407)&lt;6,AND(VALUE(BV407)&gt;10,VALUE(BV407)&lt;17),BV407=76,BV407=96),"",CONCATENATE(IF(VALUE(U407)=6,"six",IF(VALUE(U407)=7,"sept",IF(VALUE(U407)=8,"huit",IF(VALUE(U407)=9,"neuf",IF(VALUE(BV407)=10,"dix")))))," centime"))</f>
        <v/>
      </c>
      <c r="BY407" s="46" t="str">
        <f t="shared" ref="BY407:BY415" si="2104">IF(OR(BV407="",VALUE(BV407)&lt;11,AND(VALUE(BV407)&gt;15,VALUE(BV407)&lt;71),AND(VALUE(BV407)&gt;75,VALUE(BV407)&lt;91),VALUE(BV407)&gt;95),"",CONCATENATE(IF(OR(VALUE(BV407)=91,VALUE(BV407)=71,VALUE(BV407)=11),"onze",IF(OR(VALUE(BV407)=92,VALUE(BV407)=72,VALUE(BV407)=12),"douze",IF(OR(VALUE(BV407)=93,VALUE(BV407)=73,VALUE(BV407)=13),"treize",IF(OR(BV407=94,BV407=74,BV407=14),"quatorze",IF(OR(BV407=95,BV407=75,BV407=15),"quinze")))))," centime"))</f>
        <v/>
      </c>
      <c r="BZ407" s="46" t="str">
        <f t="shared" ref="BZ407:BZ415" si="2105">IF(OR(BV407=16,BV407=76,BV407=96),"seize centime","")</f>
        <v/>
      </c>
      <c r="CA407" s="46" t="str">
        <f t="shared" ref="CA407:CA415" si="2106">CONCATENATE(" ",BW407,BX407,BY407,BZ407,IF(AND(VALUE(RIGHT(I407,2))&lt;&gt;0,VALUE(RIGHT(I407,1))=0),"centime",""),IF(VALUE(CONCATENATE(T407,U407))&gt;1,"s",""))</f>
        <v xml:space="preserve"> </v>
      </c>
      <c r="CB407" s="45"/>
      <c r="CC407" s="19" t="str">
        <f>CONCATENATE(Y407,AC407,AJ407,AN407,AR407,AY407,BC407,BG407,BN407,BP407,BT407,CA407)</f>
        <v xml:space="preserve">       zero euro  </v>
      </c>
      <c r="CD407" s="47" t="e">
        <f>#REF!*H407</f>
        <v>#REF!</v>
      </c>
    </row>
    <row r="408" spans="1:82" ht="33.75" x14ac:dyDescent="0.2">
      <c r="A408" s="23" t="s">
        <v>337</v>
      </c>
      <c r="B408" s="39">
        <v>4</v>
      </c>
      <c r="C408" s="39">
        <v>4</v>
      </c>
      <c r="D408" s="39">
        <v>2</v>
      </c>
      <c r="E408" s="49">
        <f>IF(G408="","",MAX(E$9:E407)+1)</f>
        <v>305</v>
      </c>
      <c r="F408" s="74" t="s">
        <v>327</v>
      </c>
      <c r="G408" s="42" t="s">
        <v>28</v>
      </c>
      <c r="H408" s="43">
        <v>0</v>
      </c>
      <c r="I408" s="44" t="str">
        <f t="shared" si="2043"/>
        <v xml:space="preserve"> 0,00</v>
      </c>
      <c r="J408" s="44" t="str">
        <f t="shared" si="2044"/>
        <v>0</v>
      </c>
      <c r="K408" s="44" t="str">
        <f t="shared" si="2045"/>
        <v>0</v>
      </c>
      <c r="L408" s="44" t="str">
        <f t="shared" si="2046"/>
        <v>0</v>
      </c>
      <c r="M408" s="44" t="str">
        <f t="shared" si="2047"/>
        <v>0</v>
      </c>
      <c r="N408" s="44" t="str">
        <f t="shared" si="2048"/>
        <v>0</v>
      </c>
      <c r="O408" s="44" t="str">
        <f t="shared" si="2049"/>
        <v>0</v>
      </c>
      <c r="P408" s="44" t="str">
        <f t="shared" si="2050"/>
        <v>0</v>
      </c>
      <c r="Q408" s="44" t="str">
        <f t="shared" si="2051"/>
        <v>0</v>
      </c>
      <c r="R408" s="44" t="str">
        <f t="shared" si="2052"/>
        <v>0</v>
      </c>
      <c r="S408" s="44" t="s">
        <v>12</v>
      </c>
      <c r="T408" s="44" t="str">
        <f t="shared" si="2053"/>
        <v>0</v>
      </c>
      <c r="U408" s="44" t="str">
        <f t="shared" si="2054"/>
        <v>0</v>
      </c>
      <c r="V408" s="45"/>
      <c r="W408" s="46" t="str">
        <f t="shared" si="2055"/>
        <v/>
      </c>
      <c r="X408" s="46" t="str">
        <f t="shared" si="2056"/>
        <v/>
      </c>
      <c r="Y408" s="46" t="str">
        <f t="shared" si="2057"/>
        <v/>
      </c>
      <c r="Z408" s="45"/>
      <c r="AA408" s="46" t="str">
        <f t="shared" si="2058"/>
        <v/>
      </c>
      <c r="AB408" s="46" t="str">
        <f t="shared" si="2059"/>
        <v/>
      </c>
      <c r="AC408" s="46" t="str">
        <f t="shared" si="2060"/>
        <v xml:space="preserve"> </v>
      </c>
      <c r="AD408" s="45"/>
      <c r="AE408" s="46">
        <f t="shared" si="2061"/>
        <v>0</v>
      </c>
      <c r="AF408" s="46" t="str">
        <f t="shared" si="2062"/>
        <v/>
      </c>
      <c r="AG408" s="46" t="str">
        <f t="shared" si="2063"/>
        <v/>
      </c>
      <c r="AH408" s="46" t="str">
        <f t="shared" si="2064"/>
        <v/>
      </c>
      <c r="AI408" s="46" t="str">
        <f t="shared" si="2065"/>
        <v/>
      </c>
      <c r="AJ408" s="46" t="str">
        <f t="shared" si="2066"/>
        <v xml:space="preserve"> </v>
      </c>
      <c r="AK408" s="45"/>
      <c r="AL408" s="46" t="str">
        <f t="shared" si="2067"/>
        <v/>
      </c>
      <c r="AM408" s="46" t="str">
        <f t="shared" si="2068"/>
        <v/>
      </c>
      <c r="AN408" s="46" t="str">
        <f t="shared" si="2069"/>
        <v xml:space="preserve"> </v>
      </c>
      <c r="AO408" s="45"/>
      <c r="AP408" s="46" t="str">
        <f t="shared" si="2070"/>
        <v/>
      </c>
      <c r="AQ408" s="46" t="str">
        <f t="shared" si="2071"/>
        <v/>
      </c>
      <c r="AR408" s="46" t="str">
        <f t="shared" si="2072"/>
        <v xml:space="preserve"> </v>
      </c>
      <c r="AS408" s="45"/>
      <c r="AT408" s="46">
        <f t="shared" si="2073"/>
        <v>0</v>
      </c>
      <c r="AU408" s="46" t="str">
        <f t="shared" si="2074"/>
        <v/>
      </c>
      <c r="AV408" s="46" t="str">
        <f t="shared" si="2075"/>
        <v/>
      </c>
      <c r="AW408" s="46" t="str">
        <f t="shared" si="2076"/>
        <v/>
      </c>
      <c r="AX408" s="46" t="str">
        <f t="shared" si="2077"/>
        <v/>
      </c>
      <c r="AY408" s="46" t="str">
        <f t="shared" si="2078"/>
        <v xml:space="preserve"> </v>
      </c>
      <c r="AZ408" s="45"/>
      <c r="BA408" s="46" t="str">
        <f t="shared" si="2079"/>
        <v/>
      </c>
      <c r="BB408" s="46" t="str">
        <f t="shared" si="2080"/>
        <v/>
      </c>
      <c r="BC408" s="46" t="str">
        <f t="shared" si="2081"/>
        <v xml:space="preserve"> </v>
      </c>
      <c r="BD408" s="45"/>
      <c r="BE408" s="46" t="str">
        <f t="shared" si="2082"/>
        <v/>
      </c>
      <c r="BF408" s="46" t="str">
        <f t="shared" si="2083"/>
        <v/>
      </c>
      <c r="BG408" s="46" t="str">
        <f t="shared" si="2084"/>
        <v xml:space="preserve"> </v>
      </c>
      <c r="BH408" s="45"/>
      <c r="BI408" s="46">
        <f t="shared" si="2085"/>
        <v>0</v>
      </c>
      <c r="BJ408" s="46" t="str">
        <f t="shared" si="2086"/>
        <v/>
      </c>
      <c r="BK408" s="46" t="str">
        <f t="shared" si="2087"/>
        <v/>
      </c>
      <c r="BL408" s="46" t="str">
        <f t="shared" si="2088"/>
        <v/>
      </c>
      <c r="BM408" s="46" t="str">
        <f t="shared" si="2089"/>
        <v/>
      </c>
      <c r="BN408" s="46" t="str">
        <f t="shared" si="2090"/>
        <v>zero euro</v>
      </c>
      <c r="BO408" s="45"/>
      <c r="BP408" s="46" t="str">
        <f t="shared" si="2091"/>
        <v/>
      </c>
      <c r="BQ408" s="45"/>
      <c r="BR408" s="46" t="str">
        <f t="shared" si="2092"/>
        <v/>
      </c>
      <c r="BS408" s="46" t="str">
        <f t="shared" si="2093"/>
        <v/>
      </c>
      <c r="BT408" s="46" t="str">
        <f t="shared" si="2094"/>
        <v xml:space="preserve"> </v>
      </c>
      <c r="BU408" s="45"/>
      <c r="BV408" s="46">
        <f t="shared" si="2095"/>
        <v>0</v>
      </c>
      <c r="BW408" s="46" t="str">
        <f t="shared" si="2102"/>
        <v/>
      </c>
      <c r="BX408" s="46" t="str">
        <f t="shared" si="2103"/>
        <v/>
      </c>
      <c r="BY408" s="46" t="str">
        <f t="shared" si="2104"/>
        <v/>
      </c>
      <c r="BZ408" s="46" t="str">
        <f t="shared" si="2105"/>
        <v/>
      </c>
      <c r="CA408" s="46" t="str">
        <f t="shared" si="2106"/>
        <v xml:space="preserve"> </v>
      </c>
      <c r="CB408" s="45"/>
      <c r="CC408" s="19" t="str">
        <f t="shared" si="2101"/>
        <v xml:space="preserve">       zero euro  </v>
      </c>
      <c r="CD408" s="47" t="e">
        <f>#REF!*H408</f>
        <v>#REF!</v>
      </c>
    </row>
    <row r="409" spans="1:82" ht="33.75" x14ac:dyDescent="0.2">
      <c r="A409" s="23" t="s">
        <v>337</v>
      </c>
      <c r="B409" s="39">
        <v>4</v>
      </c>
      <c r="C409" s="39">
        <v>4</v>
      </c>
      <c r="D409" s="39">
        <v>2</v>
      </c>
      <c r="E409" s="49">
        <f>IF(G409="","",MAX(E$9:E408)+1)</f>
        <v>306</v>
      </c>
      <c r="F409" s="74" t="s">
        <v>328</v>
      </c>
      <c r="G409" s="42" t="s">
        <v>28</v>
      </c>
      <c r="H409" s="43">
        <v>0</v>
      </c>
      <c r="I409" s="44" t="str">
        <f t="shared" si="2043"/>
        <v xml:space="preserve"> 0,00</v>
      </c>
      <c r="J409" s="44" t="str">
        <f t="shared" si="2044"/>
        <v>0</v>
      </c>
      <c r="K409" s="44" t="str">
        <f t="shared" si="2045"/>
        <v>0</v>
      </c>
      <c r="L409" s="44" t="str">
        <f t="shared" si="2046"/>
        <v>0</v>
      </c>
      <c r="M409" s="44" t="str">
        <f t="shared" si="2047"/>
        <v>0</v>
      </c>
      <c r="N409" s="44" t="str">
        <f t="shared" si="2048"/>
        <v>0</v>
      </c>
      <c r="O409" s="44" t="str">
        <f t="shared" si="2049"/>
        <v>0</v>
      </c>
      <c r="P409" s="44" t="str">
        <f t="shared" si="2050"/>
        <v>0</v>
      </c>
      <c r="Q409" s="44" t="str">
        <f t="shared" si="2051"/>
        <v>0</v>
      </c>
      <c r="R409" s="44" t="str">
        <f t="shared" si="2052"/>
        <v>0</v>
      </c>
      <c r="S409" s="44" t="s">
        <v>12</v>
      </c>
      <c r="T409" s="44" t="str">
        <f t="shared" si="2053"/>
        <v>0</v>
      </c>
      <c r="U409" s="44" t="str">
        <f t="shared" si="2054"/>
        <v>0</v>
      </c>
      <c r="V409" s="45"/>
      <c r="W409" s="46" t="str">
        <f t="shared" si="2055"/>
        <v/>
      </c>
      <c r="X409" s="46" t="str">
        <f t="shared" si="2056"/>
        <v/>
      </c>
      <c r="Y409" s="46" t="str">
        <f t="shared" si="2057"/>
        <v/>
      </c>
      <c r="Z409" s="45"/>
      <c r="AA409" s="46" t="str">
        <f t="shared" si="2058"/>
        <v/>
      </c>
      <c r="AB409" s="46" t="str">
        <f t="shared" si="2059"/>
        <v/>
      </c>
      <c r="AC409" s="46" t="str">
        <f t="shared" si="2060"/>
        <v xml:space="preserve"> </v>
      </c>
      <c r="AD409" s="45"/>
      <c r="AE409" s="46">
        <f t="shared" si="2061"/>
        <v>0</v>
      </c>
      <c r="AF409" s="46" t="str">
        <f t="shared" si="2062"/>
        <v/>
      </c>
      <c r="AG409" s="46" t="str">
        <f t="shared" si="2063"/>
        <v/>
      </c>
      <c r="AH409" s="46" t="str">
        <f t="shared" si="2064"/>
        <v/>
      </c>
      <c r="AI409" s="46" t="str">
        <f t="shared" si="2065"/>
        <v/>
      </c>
      <c r="AJ409" s="46" t="str">
        <f t="shared" si="2066"/>
        <v xml:space="preserve"> </v>
      </c>
      <c r="AK409" s="45"/>
      <c r="AL409" s="46" t="str">
        <f t="shared" si="2067"/>
        <v/>
      </c>
      <c r="AM409" s="46" t="str">
        <f t="shared" si="2068"/>
        <v/>
      </c>
      <c r="AN409" s="46" t="str">
        <f t="shared" si="2069"/>
        <v xml:space="preserve"> </v>
      </c>
      <c r="AO409" s="45"/>
      <c r="AP409" s="46" t="str">
        <f t="shared" si="2070"/>
        <v/>
      </c>
      <c r="AQ409" s="46" t="str">
        <f t="shared" si="2071"/>
        <v/>
      </c>
      <c r="AR409" s="46" t="str">
        <f t="shared" si="2072"/>
        <v xml:space="preserve"> </v>
      </c>
      <c r="AS409" s="45"/>
      <c r="AT409" s="46">
        <f t="shared" si="2073"/>
        <v>0</v>
      </c>
      <c r="AU409" s="46" t="str">
        <f t="shared" si="2074"/>
        <v/>
      </c>
      <c r="AV409" s="46" t="str">
        <f t="shared" si="2075"/>
        <v/>
      </c>
      <c r="AW409" s="46" t="str">
        <f t="shared" si="2076"/>
        <v/>
      </c>
      <c r="AX409" s="46" t="str">
        <f t="shared" si="2077"/>
        <v/>
      </c>
      <c r="AY409" s="46" t="str">
        <f t="shared" si="2078"/>
        <v xml:space="preserve"> </v>
      </c>
      <c r="AZ409" s="45"/>
      <c r="BA409" s="46" t="str">
        <f t="shared" si="2079"/>
        <v/>
      </c>
      <c r="BB409" s="46" t="str">
        <f t="shared" si="2080"/>
        <v/>
      </c>
      <c r="BC409" s="46" t="str">
        <f t="shared" si="2081"/>
        <v xml:space="preserve"> </v>
      </c>
      <c r="BD409" s="45"/>
      <c r="BE409" s="46" t="str">
        <f t="shared" si="2082"/>
        <v/>
      </c>
      <c r="BF409" s="46" t="str">
        <f t="shared" si="2083"/>
        <v/>
      </c>
      <c r="BG409" s="46" t="str">
        <f t="shared" si="2084"/>
        <v xml:space="preserve"> </v>
      </c>
      <c r="BH409" s="45"/>
      <c r="BI409" s="46">
        <f t="shared" si="2085"/>
        <v>0</v>
      </c>
      <c r="BJ409" s="46" t="str">
        <f t="shared" si="2086"/>
        <v/>
      </c>
      <c r="BK409" s="46" t="str">
        <f t="shared" si="2087"/>
        <v/>
      </c>
      <c r="BL409" s="46" t="str">
        <f t="shared" si="2088"/>
        <v/>
      </c>
      <c r="BM409" s="46" t="str">
        <f t="shared" si="2089"/>
        <v/>
      </c>
      <c r="BN409" s="46" t="str">
        <f t="shared" si="2090"/>
        <v>zero euro</v>
      </c>
      <c r="BO409" s="45"/>
      <c r="BP409" s="46" t="str">
        <f t="shared" si="2091"/>
        <v/>
      </c>
      <c r="BQ409" s="45"/>
      <c r="BR409" s="46" t="str">
        <f t="shared" si="2092"/>
        <v/>
      </c>
      <c r="BS409" s="46" t="str">
        <f t="shared" si="2093"/>
        <v/>
      </c>
      <c r="BT409" s="46" t="str">
        <f t="shared" si="2094"/>
        <v xml:space="preserve"> </v>
      </c>
      <c r="BU409" s="45"/>
      <c r="BV409" s="46">
        <f t="shared" si="2095"/>
        <v>0</v>
      </c>
      <c r="BW409" s="46" t="str">
        <f t="shared" si="2102"/>
        <v/>
      </c>
      <c r="BX409" s="46" t="str">
        <f t="shared" si="2103"/>
        <v/>
      </c>
      <c r="BY409" s="46" t="str">
        <f t="shared" si="2104"/>
        <v/>
      </c>
      <c r="BZ409" s="46" t="str">
        <f t="shared" si="2105"/>
        <v/>
      </c>
      <c r="CA409" s="46" t="str">
        <f t="shared" si="2106"/>
        <v xml:space="preserve"> </v>
      </c>
      <c r="CB409" s="45"/>
      <c r="CC409" s="19" t="str">
        <f t="shared" si="2101"/>
        <v xml:space="preserve">       zero euro  </v>
      </c>
      <c r="CD409" s="47" t="e">
        <f>#REF!*H409</f>
        <v>#REF!</v>
      </c>
    </row>
    <row r="410" spans="1:82" ht="33.75" x14ac:dyDescent="0.2">
      <c r="A410" s="23" t="s">
        <v>337</v>
      </c>
      <c r="B410" s="39">
        <v>4</v>
      </c>
      <c r="C410" s="39">
        <v>4</v>
      </c>
      <c r="D410" s="39">
        <v>2</v>
      </c>
      <c r="E410" s="49">
        <f>IF(G410="","",MAX(E$9:E409)+1)</f>
        <v>307</v>
      </c>
      <c r="F410" s="74" t="s">
        <v>329</v>
      </c>
      <c r="G410" s="42" t="s">
        <v>28</v>
      </c>
      <c r="H410" s="43">
        <v>0</v>
      </c>
      <c r="I410" s="44" t="str">
        <f t="shared" si="2043"/>
        <v xml:space="preserve"> 0,00</v>
      </c>
      <c r="J410" s="44" t="str">
        <f t="shared" si="2044"/>
        <v>0</v>
      </c>
      <c r="K410" s="44" t="str">
        <f t="shared" si="2045"/>
        <v>0</v>
      </c>
      <c r="L410" s="44" t="str">
        <f t="shared" si="2046"/>
        <v>0</v>
      </c>
      <c r="M410" s="44" t="str">
        <f t="shared" si="2047"/>
        <v>0</v>
      </c>
      <c r="N410" s="44" t="str">
        <f t="shared" si="2048"/>
        <v>0</v>
      </c>
      <c r="O410" s="44" t="str">
        <f t="shared" si="2049"/>
        <v>0</v>
      </c>
      <c r="P410" s="44" t="str">
        <f t="shared" si="2050"/>
        <v>0</v>
      </c>
      <c r="Q410" s="44" t="str">
        <f t="shared" si="2051"/>
        <v>0</v>
      </c>
      <c r="R410" s="44" t="str">
        <f t="shared" si="2052"/>
        <v>0</v>
      </c>
      <c r="S410" s="44" t="s">
        <v>12</v>
      </c>
      <c r="T410" s="44" t="str">
        <f t="shared" si="2053"/>
        <v>0</v>
      </c>
      <c r="U410" s="44" t="str">
        <f t="shared" si="2054"/>
        <v>0</v>
      </c>
      <c r="V410" s="45"/>
      <c r="W410" s="46" t="str">
        <f t="shared" si="2055"/>
        <v/>
      </c>
      <c r="X410" s="46" t="str">
        <f t="shared" si="2056"/>
        <v/>
      </c>
      <c r="Y410" s="46" t="str">
        <f t="shared" si="2057"/>
        <v/>
      </c>
      <c r="Z410" s="45"/>
      <c r="AA410" s="46" t="str">
        <f t="shared" si="2058"/>
        <v/>
      </c>
      <c r="AB410" s="46" t="str">
        <f t="shared" si="2059"/>
        <v/>
      </c>
      <c r="AC410" s="46" t="str">
        <f t="shared" si="2060"/>
        <v xml:space="preserve"> </v>
      </c>
      <c r="AD410" s="45"/>
      <c r="AE410" s="46">
        <f t="shared" si="2061"/>
        <v>0</v>
      </c>
      <c r="AF410" s="46" t="str">
        <f t="shared" si="2062"/>
        <v/>
      </c>
      <c r="AG410" s="46" t="str">
        <f t="shared" si="2063"/>
        <v/>
      </c>
      <c r="AH410" s="46" t="str">
        <f t="shared" si="2064"/>
        <v/>
      </c>
      <c r="AI410" s="46" t="str">
        <f t="shared" si="2065"/>
        <v/>
      </c>
      <c r="AJ410" s="46" t="str">
        <f t="shared" si="2066"/>
        <v xml:space="preserve"> </v>
      </c>
      <c r="AK410" s="45"/>
      <c r="AL410" s="46" t="str">
        <f t="shared" si="2067"/>
        <v/>
      </c>
      <c r="AM410" s="46" t="str">
        <f t="shared" si="2068"/>
        <v/>
      </c>
      <c r="AN410" s="46" t="str">
        <f t="shared" si="2069"/>
        <v xml:space="preserve"> </v>
      </c>
      <c r="AO410" s="45"/>
      <c r="AP410" s="46" t="str">
        <f t="shared" si="2070"/>
        <v/>
      </c>
      <c r="AQ410" s="46" t="str">
        <f t="shared" si="2071"/>
        <v/>
      </c>
      <c r="AR410" s="46" t="str">
        <f t="shared" si="2072"/>
        <v xml:space="preserve"> </v>
      </c>
      <c r="AS410" s="45"/>
      <c r="AT410" s="46">
        <f t="shared" si="2073"/>
        <v>0</v>
      </c>
      <c r="AU410" s="46" t="str">
        <f t="shared" si="2074"/>
        <v/>
      </c>
      <c r="AV410" s="46" t="str">
        <f t="shared" si="2075"/>
        <v/>
      </c>
      <c r="AW410" s="46" t="str">
        <f t="shared" si="2076"/>
        <v/>
      </c>
      <c r="AX410" s="46" t="str">
        <f t="shared" si="2077"/>
        <v/>
      </c>
      <c r="AY410" s="46" t="str">
        <f t="shared" si="2078"/>
        <v xml:space="preserve"> </v>
      </c>
      <c r="AZ410" s="45"/>
      <c r="BA410" s="46" t="str">
        <f t="shared" si="2079"/>
        <v/>
      </c>
      <c r="BB410" s="46" t="str">
        <f t="shared" si="2080"/>
        <v/>
      </c>
      <c r="BC410" s="46" t="str">
        <f t="shared" si="2081"/>
        <v xml:space="preserve"> </v>
      </c>
      <c r="BD410" s="45"/>
      <c r="BE410" s="46" t="str">
        <f t="shared" si="2082"/>
        <v/>
      </c>
      <c r="BF410" s="46" t="str">
        <f t="shared" si="2083"/>
        <v/>
      </c>
      <c r="BG410" s="46" t="str">
        <f t="shared" si="2084"/>
        <v xml:space="preserve"> </v>
      </c>
      <c r="BH410" s="45"/>
      <c r="BI410" s="46">
        <f t="shared" si="2085"/>
        <v>0</v>
      </c>
      <c r="BJ410" s="46" t="str">
        <f t="shared" si="2086"/>
        <v/>
      </c>
      <c r="BK410" s="46" t="str">
        <f t="shared" si="2087"/>
        <v/>
      </c>
      <c r="BL410" s="46" t="str">
        <f t="shared" si="2088"/>
        <v/>
      </c>
      <c r="BM410" s="46" t="str">
        <f t="shared" si="2089"/>
        <v/>
      </c>
      <c r="BN410" s="46" t="str">
        <f t="shared" si="2090"/>
        <v>zero euro</v>
      </c>
      <c r="BO410" s="45"/>
      <c r="BP410" s="46" t="str">
        <f t="shared" si="2091"/>
        <v/>
      </c>
      <c r="BQ410" s="45"/>
      <c r="BR410" s="46" t="str">
        <f t="shared" si="2092"/>
        <v/>
      </c>
      <c r="BS410" s="46" t="str">
        <f t="shared" si="2093"/>
        <v/>
      </c>
      <c r="BT410" s="46" t="str">
        <f t="shared" si="2094"/>
        <v xml:space="preserve"> </v>
      </c>
      <c r="BU410" s="45"/>
      <c r="BV410" s="46">
        <f t="shared" si="2095"/>
        <v>0</v>
      </c>
      <c r="BW410" s="46" t="str">
        <f t="shared" si="2102"/>
        <v/>
      </c>
      <c r="BX410" s="46" t="str">
        <f t="shared" si="2103"/>
        <v/>
      </c>
      <c r="BY410" s="46" t="str">
        <f t="shared" si="2104"/>
        <v/>
      </c>
      <c r="BZ410" s="46" t="str">
        <f t="shared" si="2105"/>
        <v/>
      </c>
      <c r="CA410" s="46" t="str">
        <f t="shared" si="2106"/>
        <v xml:space="preserve"> </v>
      </c>
      <c r="CB410" s="45"/>
      <c r="CC410" s="19" t="str">
        <f t="shared" si="2101"/>
        <v xml:space="preserve">       zero euro  </v>
      </c>
      <c r="CD410" s="47" t="e">
        <f>#REF!*H410</f>
        <v>#REF!</v>
      </c>
    </row>
    <row r="411" spans="1:82" ht="33.75" x14ac:dyDescent="0.2">
      <c r="A411" s="23" t="s">
        <v>337</v>
      </c>
      <c r="B411" s="39">
        <v>4</v>
      </c>
      <c r="C411" s="39">
        <v>4</v>
      </c>
      <c r="D411" s="39">
        <v>2</v>
      </c>
      <c r="E411" s="49">
        <f>IF(G411="","",MAX(E$9:E410)+1)</f>
        <v>308</v>
      </c>
      <c r="F411" s="74" t="s">
        <v>330</v>
      </c>
      <c r="G411" s="42" t="s">
        <v>28</v>
      </c>
      <c r="H411" s="43">
        <v>0</v>
      </c>
      <c r="I411" s="44" t="str">
        <f t="shared" si="2043"/>
        <v xml:space="preserve"> 0,00</v>
      </c>
      <c r="J411" s="44" t="str">
        <f t="shared" si="2044"/>
        <v>0</v>
      </c>
      <c r="K411" s="44" t="str">
        <f t="shared" si="2045"/>
        <v>0</v>
      </c>
      <c r="L411" s="44" t="str">
        <f t="shared" si="2046"/>
        <v>0</v>
      </c>
      <c r="M411" s="44" t="str">
        <f t="shared" si="2047"/>
        <v>0</v>
      </c>
      <c r="N411" s="44" t="str">
        <f t="shared" si="2048"/>
        <v>0</v>
      </c>
      <c r="O411" s="44" t="str">
        <f t="shared" si="2049"/>
        <v>0</v>
      </c>
      <c r="P411" s="44" t="str">
        <f t="shared" si="2050"/>
        <v>0</v>
      </c>
      <c r="Q411" s="44" t="str">
        <f t="shared" si="2051"/>
        <v>0</v>
      </c>
      <c r="R411" s="44" t="str">
        <f t="shared" si="2052"/>
        <v>0</v>
      </c>
      <c r="S411" s="44" t="s">
        <v>12</v>
      </c>
      <c r="T411" s="44" t="str">
        <f t="shared" si="2053"/>
        <v>0</v>
      </c>
      <c r="U411" s="44" t="str">
        <f t="shared" si="2054"/>
        <v>0</v>
      </c>
      <c r="V411" s="45"/>
      <c r="W411" s="46" t="str">
        <f t="shared" si="2055"/>
        <v/>
      </c>
      <c r="X411" s="46" t="str">
        <f t="shared" si="2056"/>
        <v/>
      </c>
      <c r="Y411" s="46" t="str">
        <f t="shared" si="2057"/>
        <v/>
      </c>
      <c r="Z411" s="45"/>
      <c r="AA411" s="46" t="str">
        <f t="shared" si="2058"/>
        <v/>
      </c>
      <c r="AB411" s="46" t="str">
        <f t="shared" si="2059"/>
        <v/>
      </c>
      <c r="AC411" s="46" t="str">
        <f t="shared" si="2060"/>
        <v xml:space="preserve"> </v>
      </c>
      <c r="AD411" s="45"/>
      <c r="AE411" s="46">
        <f t="shared" si="2061"/>
        <v>0</v>
      </c>
      <c r="AF411" s="46" t="str">
        <f t="shared" si="2062"/>
        <v/>
      </c>
      <c r="AG411" s="46" t="str">
        <f t="shared" si="2063"/>
        <v/>
      </c>
      <c r="AH411" s="46" t="str">
        <f t="shared" si="2064"/>
        <v/>
      </c>
      <c r="AI411" s="46" t="str">
        <f t="shared" si="2065"/>
        <v/>
      </c>
      <c r="AJ411" s="46" t="str">
        <f t="shared" si="2066"/>
        <v xml:space="preserve"> </v>
      </c>
      <c r="AK411" s="45"/>
      <c r="AL411" s="46" t="str">
        <f t="shared" si="2067"/>
        <v/>
      </c>
      <c r="AM411" s="46" t="str">
        <f t="shared" si="2068"/>
        <v/>
      </c>
      <c r="AN411" s="46" t="str">
        <f t="shared" si="2069"/>
        <v xml:space="preserve"> </v>
      </c>
      <c r="AO411" s="45"/>
      <c r="AP411" s="46" t="str">
        <f t="shared" si="2070"/>
        <v/>
      </c>
      <c r="AQ411" s="46" t="str">
        <f t="shared" si="2071"/>
        <v/>
      </c>
      <c r="AR411" s="46" t="str">
        <f t="shared" si="2072"/>
        <v xml:space="preserve"> </v>
      </c>
      <c r="AS411" s="45"/>
      <c r="AT411" s="46">
        <f t="shared" si="2073"/>
        <v>0</v>
      </c>
      <c r="AU411" s="46" t="str">
        <f t="shared" si="2074"/>
        <v/>
      </c>
      <c r="AV411" s="46" t="str">
        <f t="shared" si="2075"/>
        <v/>
      </c>
      <c r="AW411" s="46" t="str">
        <f t="shared" si="2076"/>
        <v/>
      </c>
      <c r="AX411" s="46" t="str">
        <f t="shared" si="2077"/>
        <v/>
      </c>
      <c r="AY411" s="46" t="str">
        <f t="shared" si="2078"/>
        <v xml:space="preserve"> </v>
      </c>
      <c r="AZ411" s="45"/>
      <c r="BA411" s="46" t="str">
        <f t="shared" si="2079"/>
        <v/>
      </c>
      <c r="BB411" s="46" t="str">
        <f t="shared" si="2080"/>
        <v/>
      </c>
      <c r="BC411" s="46" t="str">
        <f t="shared" si="2081"/>
        <v xml:space="preserve"> </v>
      </c>
      <c r="BD411" s="45"/>
      <c r="BE411" s="46" t="str">
        <f t="shared" si="2082"/>
        <v/>
      </c>
      <c r="BF411" s="46" t="str">
        <f t="shared" si="2083"/>
        <v/>
      </c>
      <c r="BG411" s="46" t="str">
        <f t="shared" si="2084"/>
        <v xml:space="preserve"> </v>
      </c>
      <c r="BH411" s="45"/>
      <c r="BI411" s="46">
        <f t="shared" si="2085"/>
        <v>0</v>
      </c>
      <c r="BJ411" s="46" t="str">
        <f t="shared" si="2086"/>
        <v/>
      </c>
      <c r="BK411" s="46" t="str">
        <f t="shared" si="2087"/>
        <v/>
      </c>
      <c r="BL411" s="46" t="str">
        <f t="shared" si="2088"/>
        <v/>
      </c>
      <c r="BM411" s="46" t="str">
        <f t="shared" si="2089"/>
        <v/>
      </c>
      <c r="BN411" s="46" t="str">
        <f t="shared" si="2090"/>
        <v>zero euro</v>
      </c>
      <c r="BO411" s="45"/>
      <c r="BP411" s="46" t="str">
        <f t="shared" si="2091"/>
        <v/>
      </c>
      <c r="BQ411" s="45"/>
      <c r="BR411" s="46" t="str">
        <f t="shared" si="2092"/>
        <v/>
      </c>
      <c r="BS411" s="46" t="str">
        <f t="shared" si="2093"/>
        <v/>
      </c>
      <c r="BT411" s="46" t="str">
        <f t="shared" si="2094"/>
        <v xml:space="preserve"> </v>
      </c>
      <c r="BU411" s="45"/>
      <c r="BV411" s="46">
        <f t="shared" si="2095"/>
        <v>0</v>
      </c>
      <c r="BW411" s="46" t="str">
        <f t="shared" si="2102"/>
        <v/>
      </c>
      <c r="BX411" s="46" t="str">
        <f t="shared" si="2103"/>
        <v/>
      </c>
      <c r="BY411" s="46" t="str">
        <f t="shared" si="2104"/>
        <v/>
      </c>
      <c r="BZ411" s="46" t="str">
        <f t="shared" si="2105"/>
        <v/>
      </c>
      <c r="CA411" s="46" t="str">
        <f t="shared" si="2106"/>
        <v xml:space="preserve"> </v>
      </c>
      <c r="CB411" s="45"/>
      <c r="CC411" s="19" t="str">
        <f t="shared" si="2101"/>
        <v xml:space="preserve">       zero euro  </v>
      </c>
      <c r="CD411" s="47" t="e">
        <f>#REF!*H411</f>
        <v>#REF!</v>
      </c>
    </row>
    <row r="412" spans="1:82" ht="33.75" x14ac:dyDescent="0.2">
      <c r="A412" s="23" t="s">
        <v>337</v>
      </c>
      <c r="B412" s="39">
        <v>4</v>
      </c>
      <c r="C412" s="39">
        <v>4</v>
      </c>
      <c r="D412" s="39">
        <v>2</v>
      </c>
      <c r="E412" s="49">
        <f>IF(G412="","",MAX(E$9:E411)+1)</f>
        <v>309</v>
      </c>
      <c r="F412" s="74" t="s">
        <v>331</v>
      </c>
      <c r="G412" s="42" t="s">
        <v>28</v>
      </c>
      <c r="H412" s="43">
        <v>0</v>
      </c>
      <c r="I412" s="44" t="str">
        <f t="shared" si="2043"/>
        <v xml:space="preserve"> 0,00</v>
      </c>
      <c r="J412" s="44" t="str">
        <f t="shared" si="2044"/>
        <v>0</v>
      </c>
      <c r="K412" s="44" t="str">
        <f t="shared" si="2045"/>
        <v>0</v>
      </c>
      <c r="L412" s="44" t="str">
        <f t="shared" si="2046"/>
        <v>0</v>
      </c>
      <c r="M412" s="44" t="str">
        <f t="shared" si="2047"/>
        <v>0</v>
      </c>
      <c r="N412" s="44" t="str">
        <f t="shared" si="2048"/>
        <v>0</v>
      </c>
      <c r="O412" s="44" t="str">
        <f t="shared" si="2049"/>
        <v>0</v>
      </c>
      <c r="P412" s="44" t="str">
        <f t="shared" si="2050"/>
        <v>0</v>
      </c>
      <c r="Q412" s="44" t="str">
        <f t="shared" si="2051"/>
        <v>0</v>
      </c>
      <c r="R412" s="44" t="str">
        <f t="shared" si="2052"/>
        <v>0</v>
      </c>
      <c r="S412" s="44" t="s">
        <v>12</v>
      </c>
      <c r="T412" s="44" t="str">
        <f t="shared" si="2053"/>
        <v>0</v>
      </c>
      <c r="U412" s="44" t="str">
        <f t="shared" si="2054"/>
        <v>0</v>
      </c>
      <c r="V412" s="45"/>
      <c r="W412" s="46" t="str">
        <f t="shared" si="2055"/>
        <v/>
      </c>
      <c r="X412" s="46" t="str">
        <f t="shared" si="2056"/>
        <v/>
      </c>
      <c r="Y412" s="46" t="str">
        <f t="shared" si="2057"/>
        <v/>
      </c>
      <c r="Z412" s="45"/>
      <c r="AA412" s="46" t="str">
        <f t="shared" si="2058"/>
        <v/>
      </c>
      <c r="AB412" s="46" t="str">
        <f t="shared" si="2059"/>
        <v/>
      </c>
      <c r="AC412" s="46" t="str">
        <f t="shared" si="2060"/>
        <v xml:space="preserve"> </v>
      </c>
      <c r="AD412" s="45"/>
      <c r="AE412" s="46">
        <f t="shared" si="2061"/>
        <v>0</v>
      </c>
      <c r="AF412" s="46" t="str">
        <f t="shared" si="2062"/>
        <v/>
      </c>
      <c r="AG412" s="46" t="str">
        <f t="shared" si="2063"/>
        <v/>
      </c>
      <c r="AH412" s="46" t="str">
        <f t="shared" si="2064"/>
        <v/>
      </c>
      <c r="AI412" s="46" t="str">
        <f t="shared" si="2065"/>
        <v/>
      </c>
      <c r="AJ412" s="46" t="str">
        <f t="shared" si="2066"/>
        <v xml:space="preserve"> </v>
      </c>
      <c r="AK412" s="45"/>
      <c r="AL412" s="46" t="str">
        <f t="shared" si="2067"/>
        <v/>
      </c>
      <c r="AM412" s="46" t="str">
        <f t="shared" si="2068"/>
        <v/>
      </c>
      <c r="AN412" s="46" t="str">
        <f t="shared" si="2069"/>
        <v xml:space="preserve"> </v>
      </c>
      <c r="AO412" s="45"/>
      <c r="AP412" s="46" t="str">
        <f t="shared" si="2070"/>
        <v/>
      </c>
      <c r="AQ412" s="46" t="str">
        <f t="shared" si="2071"/>
        <v/>
      </c>
      <c r="AR412" s="46" t="str">
        <f t="shared" si="2072"/>
        <v xml:space="preserve"> </v>
      </c>
      <c r="AS412" s="45"/>
      <c r="AT412" s="46">
        <f t="shared" si="2073"/>
        <v>0</v>
      </c>
      <c r="AU412" s="46" t="str">
        <f t="shared" si="2074"/>
        <v/>
      </c>
      <c r="AV412" s="46" t="str">
        <f t="shared" si="2075"/>
        <v/>
      </c>
      <c r="AW412" s="46" t="str">
        <f t="shared" si="2076"/>
        <v/>
      </c>
      <c r="AX412" s="46" t="str">
        <f t="shared" si="2077"/>
        <v/>
      </c>
      <c r="AY412" s="46" t="str">
        <f t="shared" si="2078"/>
        <v xml:space="preserve"> </v>
      </c>
      <c r="AZ412" s="45"/>
      <c r="BA412" s="46" t="str">
        <f t="shared" si="2079"/>
        <v/>
      </c>
      <c r="BB412" s="46" t="str">
        <f t="shared" si="2080"/>
        <v/>
      </c>
      <c r="BC412" s="46" t="str">
        <f t="shared" si="2081"/>
        <v xml:space="preserve"> </v>
      </c>
      <c r="BD412" s="45"/>
      <c r="BE412" s="46" t="str">
        <f t="shared" si="2082"/>
        <v/>
      </c>
      <c r="BF412" s="46" t="str">
        <f t="shared" si="2083"/>
        <v/>
      </c>
      <c r="BG412" s="46" t="str">
        <f t="shared" si="2084"/>
        <v xml:space="preserve"> </v>
      </c>
      <c r="BH412" s="45"/>
      <c r="BI412" s="46">
        <f t="shared" si="2085"/>
        <v>0</v>
      </c>
      <c r="BJ412" s="46" t="str">
        <f t="shared" si="2086"/>
        <v/>
      </c>
      <c r="BK412" s="46" t="str">
        <f t="shared" si="2087"/>
        <v/>
      </c>
      <c r="BL412" s="46" t="str">
        <f t="shared" si="2088"/>
        <v/>
      </c>
      <c r="BM412" s="46" t="str">
        <f t="shared" si="2089"/>
        <v/>
      </c>
      <c r="BN412" s="46" t="str">
        <f t="shared" si="2090"/>
        <v>zero euro</v>
      </c>
      <c r="BO412" s="45"/>
      <c r="BP412" s="46" t="str">
        <f t="shared" si="2091"/>
        <v/>
      </c>
      <c r="BQ412" s="45"/>
      <c r="BR412" s="46" t="str">
        <f t="shared" si="2092"/>
        <v/>
      </c>
      <c r="BS412" s="46" t="str">
        <f t="shared" si="2093"/>
        <v/>
      </c>
      <c r="BT412" s="46" t="str">
        <f t="shared" si="2094"/>
        <v xml:space="preserve"> </v>
      </c>
      <c r="BU412" s="45"/>
      <c r="BV412" s="46">
        <f t="shared" si="2095"/>
        <v>0</v>
      </c>
      <c r="BW412" s="46" t="str">
        <f t="shared" si="2102"/>
        <v/>
      </c>
      <c r="BX412" s="46" t="str">
        <f t="shared" si="2103"/>
        <v/>
      </c>
      <c r="BY412" s="46" t="str">
        <f t="shared" si="2104"/>
        <v/>
      </c>
      <c r="BZ412" s="46" t="str">
        <f t="shared" si="2105"/>
        <v/>
      </c>
      <c r="CA412" s="46" t="str">
        <f t="shared" si="2106"/>
        <v xml:space="preserve"> </v>
      </c>
      <c r="CB412" s="45"/>
      <c r="CC412" s="19" t="str">
        <f t="shared" si="2101"/>
        <v xml:space="preserve">       zero euro  </v>
      </c>
      <c r="CD412" s="47" t="e">
        <f>#REF!*H412</f>
        <v>#REF!</v>
      </c>
    </row>
    <row r="413" spans="1:82" ht="33.75" x14ac:dyDescent="0.2">
      <c r="A413" s="23" t="s">
        <v>337</v>
      </c>
      <c r="B413" s="39">
        <v>4</v>
      </c>
      <c r="C413" s="39">
        <v>4</v>
      </c>
      <c r="D413" s="39">
        <v>2</v>
      </c>
      <c r="E413" s="49">
        <f>IF(G413="","",MAX(E$9:E412)+1)</f>
        <v>310</v>
      </c>
      <c r="F413" s="74" t="s">
        <v>332</v>
      </c>
      <c r="G413" s="42" t="s">
        <v>28</v>
      </c>
      <c r="H413" s="43">
        <v>0</v>
      </c>
      <c r="I413" s="44" t="str">
        <f t="shared" si="2043"/>
        <v xml:space="preserve"> 0,00</v>
      </c>
      <c r="J413" s="44" t="str">
        <f t="shared" si="2044"/>
        <v>0</v>
      </c>
      <c r="K413" s="44" t="str">
        <f t="shared" si="2045"/>
        <v>0</v>
      </c>
      <c r="L413" s="44" t="str">
        <f t="shared" si="2046"/>
        <v>0</v>
      </c>
      <c r="M413" s="44" t="str">
        <f t="shared" si="2047"/>
        <v>0</v>
      </c>
      <c r="N413" s="44" t="str">
        <f t="shared" si="2048"/>
        <v>0</v>
      </c>
      <c r="O413" s="44" t="str">
        <f t="shared" si="2049"/>
        <v>0</v>
      </c>
      <c r="P413" s="44" t="str">
        <f t="shared" si="2050"/>
        <v>0</v>
      </c>
      <c r="Q413" s="44" t="str">
        <f t="shared" si="2051"/>
        <v>0</v>
      </c>
      <c r="R413" s="44" t="str">
        <f t="shared" si="2052"/>
        <v>0</v>
      </c>
      <c r="S413" s="44" t="s">
        <v>12</v>
      </c>
      <c r="T413" s="44" t="str">
        <f t="shared" si="2053"/>
        <v>0</v>
      </c>
      <c r="U413" s="44" t="str">
        <f t="shared" si="2054"/>
        <v>0</v>
      </c>
      <c r="V413" s="45"/>
      <c r="W413" s="46" t="str">
        <f t="shared" si="2055"/>
        <v/>
      </c>
      <c r="X413" s="46" t="str">
        <f t="shared" si="2056"/>
        <v/>
      </c>
      <c r="Y413" s="46" t="str">
        <f t="shared" si="2057"/>
        <v/>
      </c>
      <c r="Z413" s="45"/>
      <c r="AA413" s="46" t="str">
        <f t="shared" si="2058"/>
        <v/>
      </c>
      <c r="AB413" s="46" t="str">
        <f t="shared" si="2059"/>
        <v/>
      </c>
      <c r="AC413" s="46" t="str">
        <f t="shared" si="2060"/>
        <v xml:space="preserve"> </v>
      </c>
      <c r="AD413" s="45"/>
      <c r="AE413" s="46">
        <f t="shared" si="2061"/>
        <v>0</v>
      </c>
      <c r="AF413" s="46" t="str">
        <f t="shared" si="2062"/>
        <v/>
      </c>
      <c r="AG413" s="46" t="str">
        <f t="shared" si="2063"/>
        <v/>
      </c>
      <c r="AH413" s="46" t="str">
        <f t="shared" si="2064"/>
        <v/>
      </c>
      <c r="AI413" s="46" t="str">
        <f t="shared" si="2065"/>
        <v/>
      </c>
      <c r="AJ413" s="46" t="str">
        <f t="shared" si="2066"/>
        <v xml:space="preserve"> </v>
      </c>
      <c r="AK413" s="45"/>
      <c r="AL413" s="46" t="str">
        <f t="shared" si="2067"/>
        <v/>
      </c>
      <c r="AM413" s="46" t="str">
        <f t="shared" si="2068"/>
        <v/>
      </c>
      <c r="AN413" s="46" t="str">
        <f t="shared" si="2069"/>
        <v xml:space="preserve"> </v>
      </c>
      <c r="AO413" s="45"/>
      <c r="AP413" s="46" t="str">
        <f t="shared" si="2070"/>
        <v/>
      </c>
      <c r="AQ413" s="46" t="str">
        <f t="shared" si="2071"/>
        <v/>
      </c>
      <c r="AR413" s="46" t="str">
        <f t="shared" si="2072"/>
        <v xml:space="preserve"> </v>
      </c>
      <c r="AS413" s="45"/>
      <c r="AT413" s="46">
        <f t="shared" si="2073"/>
        <v>0</v>
      </c>
      <c r="AU413" s="46" t="str">
        <f t="shared" si="2074"/>
        <v/>
      </c>
      <c r="AV413" s="46" t="str">
        <f t="shared" si="2075"/>
        <v/>
      </c>
      <c r="AW413" s="46" t="str">
        <f t="shared" si="2076"/>
        <v/>
      </c>
      <c r="AX413" s="46" t="str">
        <f t="shared" si="2077"/>
        <v/>
      </c>
      <c r="AY413" s="46" t="str">
        <f t="shared" si="2078"/>
        <v xml:space="preserve"> </v>
      </c>
      <c r="AZ413" s="45"/>
      <c r="BA413" s="46" t="str">
        <f t="shared" si="2079"/>
        <v/>
      </c>
      <c r="BB413" s="46" t="str">
        <f t="shared" si="2080"/>
        <v/>
      </c>
      <c r="BC413" s="46" t="str">
        <f t="shared" si="2081"/>
        <v xml:space="preserve"> </v>
      </c>
      <c r="BD413" s="45"/>
      <c r="BE413" s="46" t="str">
        <f t="shared" si="2082"/>
        <v/>
      </c>
      <c r="BF413" s="46" t="str">
        <f t="shared" si="2083"/>
        <v/>
      </c>
      <c r="BG413" s="46" t="str">
        <f t="shared" si="2084"/>
        <v xml:space="preserve"> </v>
      </c>
      <c r="BH413" s="45"/>
      <c r="BI413" s="46">
        <f t="shared" si="2085"/>
        <v>0</v>
      </c>
      <c r="BJ413" s="46" t="str">
        <f t="shared" si="2086"/>
        <v/>
      </c>
      <c r="BK413" s="46" t="str">
        <f t="shared" si="2087"/>
        <v/>
      </c>
      <c r="BL413" s="46" t="str">
        <f t="shared" si="2088"/>
        <v/>
      </c>
      <c r="BM413" s="46" t="str">
        <f t="shared" si="2089"/>
        <v/>
      </c>
      <c r="BN413" s="46" t="str">
        <f t="shared" si="2090"/>
        <v>zero euro</v>
      </c>
      <c r="BO413" s="45"/>
      <c r="BP413" s="46" t="str">
        <f t="shared" si="2091"/>
        <v/>
      </c>
      <c r="BQ413" s="45"/>
      <c r="BR413" s="46" t="str">
        <f t="shared" si="2092"/>
        <v/>
      </c>
      <c r="BS413" s="46" t="str">
        <f t="shared" si="2093"/>
        <v/>
      </c>
      <c r="BT413" s="46" t="str">
        <f t="shared" si="2094"/>
        <v xml:space="preserve"> </v>
      </c>
      <c r="BU413" s="45"/>
      <c r="BV413" s="46">
        <f t="shared" si="2095"/>
        <v>0</v>
      </c>
      <c r="BW413" s="46" t="str">
        <f t="shared" si="2102"/>
        <v/>
      </c>
      <c r="BX413" s="46" t="str">
        <f t="shared" si="2103"/>
        <v/>
      </c>
      <c r="BY413" s="46" t="str">
        <f t="shared" si="2104"/>
        <v/>
      </c>
      <c r="BZ413" s="46" t="str">
        <f t="shared" si="2105"/>
        <v/>
      </c>
      <c r="CA413" s="46" t="str">
        <f t="shared" si="2106"/>
        <v xml:space="preserve"> </v>
      </c>
      <c r="CB413" s="45"/>
      <c r="CC413" s="19" t="str">
        <f t="shared" si="2101"/>
        <v xml:space="preserve">       zero euro  </v>
      </c>
      <c r="CD413" s="47" t="e">
        <f>#REF!*H413</f>
        <v>#REF!</v>
      </c>
    </row>
    <row r="414" spans="1:82" ht="33.75" x14ac:dyDescent="0.2">
      <c r="A414" s="23" t="s">
        <v>337</v>
      </c>
      <c r="B414" s="39">
        <v>4</v>
      </c>
      <c r="C414" s="39">
        <v>4</v>
      </c>
      <c r="D414" s="39">
        <v>2</v>
      </c>
      <c r="E414" s="49">
        <f>IF(G414="","",MAX(E$9:E413)+1)</f>
        <v>311</v>
      </c>
      <c r="F414" s="74" t="s">
        <v>333</v>
      </c>
      <c r="G414" s="42" t="s">
        <v>28</v>
      </c>
      <c r="H414" s="43">
        <v>0</v>
      </c>
      <c r="I414" s="44" t="str">
        <f t="shared" si="2043"/>
        <v xml:space="preserve"> 0,00</v>
      </c>
      <c r="J414" s="44" t="str">
        <f t="shared" si="2044"/>
        <v>0</v>
      </c>
      <c r="K414" s="44" t="str">
        <f t="shared" si="2045"/>
        <v>0</v>
      </c>
      <c r="L414" s="44" t="str">
        <f t="shared" si="2046"/>
        <v>0</v>
      </c>
      <c r="M414" s="44" t="str">
        <f t="shared" si="2047"/>
        <v>0</v>
      </c>
      <c r="N414" s="44" t="str">
        <f t="shared" si="2048"/>
        <v>0</v>
      </c>
      <c r="O414" s="44" t="str">
        <f t="shared" si="2049"/>
        <v>0</v>
      </c>
      <c r="P414" s="44" t="str">
        <f t="shared" si="2050"/>
        <v>0</v>
      </c>
      <c r="Q414" s="44" t="str">
        <f t="shared" si="2051"/>
        <v>0</v>
      </c>
      <c r="R414" s="44" t="str">
        <f t="shared" si="2052"/>
        <v>0</v>
      </c>
      <c r="S414" s="44" t="s">
        <v>12</v>
      </c>
      <c r="T414" s="44" t="str">
        <f t="shared" si="2053"/>
        <v>0</v>
      </c>
      <c r="U414" s="44" t="str">
        <f t="shared" si="2054"/>
        <v>0</v>
      </c>
      <c r="V414" s="45"/>
      <c r="W414" s="46" t="str">
        <f t="shared" si="2055"/>
        <v/>
      </c>
      <c r="X414" s="46" t="str">
        <f t="shared" si="2056"/>
        <v/>
      </c>
      <c r="Y414" s="46" t="str">
        <f t="shared" si="2057"/>
        <v/>
      </c>
      <c r="Z414" s="45"/>
      <c r="AA414" s="46" t="str">
        <f t="shared" si="2058"/>
        <v/>
      </c>
      <c r="AB414" s="46" t="str">
        <f t="shared" si="2059"/>
        <v/>
      </c>
      <c r="AC414" s="46" t="str">
        <f t="shared" si="2060"/>
        <v xml:space="preserve"> </v>
      </c>
      <c r="AD414" s="45"/>
      <c r="AE414" s="46">
        <f t="shared" si="2061"/>
        <v>0</v>
      </c>
      <c r="AF414" s="46" t="str">
        <f t="shared" si="2062"/>
        <v/>
      </c>
      <c r="AG414" s="46" t="str">
        <f t="shared" si="2063"/>
        <v/>
      </c>
      <c r="AH414" s="46" t="str">
        <f t="shared" si="2064"/>
        <v/>
      </c>
      <c r="AI414" s="46" t="str">
        <f t="shared" si="2065"/>
        <v/>
      </c>
      <c r="AJ414" s="46" t="str">
        <f t="shared" si="2066"/>
        <v xml:space="preserve"> </v>
      </c>
      <c r="AK414" s="45"/>
      <c r="AL414" s="46" t="str">
        <f t="shared" si="2067"/>
        <v/>
      </c>
      <c r="AM414" s="46" t="str">
        <f t="shared" si="2068"/>
        <v/>
      </c>
      <c r="AN414" s="46" t="str">
        <f t="shared" si="2069"/>
        <v xml:space="preserve"> </v>
      </c>
      <c r="AO414" s="45"/>
      <c r="AP414" s="46" t="str">
        <f t="shared" si="2070"/>
        <v/>
      </c>
      <c r="AQ414" s="46" t="str">
        <f t="shared" si="2071"/>
        <v/>
      </c>
      <c r="AR414" s="46" t="str">
        <f t="shared" si="2072"/>
        <v xml:space="preserve"> </v>
      </c>
      <c r="AS414" s="45"/>
      <c r="AT414" s="46">
        <f t="shared" si="2073"/>
        <v>0</v>
      </c>
      <c r="AU414" s="46" t="str">
        <f t="shared" si="2074"/>
        <v/>
      </c>
      <c r="AV414" s="46" t="str">
        <f t="shared" si="2075"/>
        <v/>
      </c>
      <c r="AW414" s="46" t="str">
        <f t="shared" si="2076"/>
        <v/>
      </c>
      <c r="AX414" s="46" t="str">
        <f t="shared" si="2077"/>
        <v/>
      </c>
      <c r="AY414" s="46" t="str">
        <f t="shared" si="2078"/>
        <v xml:space="preserve"> </v>
      </c>
      <c r="AZ414" s="45"/>
      <c r="BA414" s="46" t="str">
        <f t="shared" si="2079"/>
        <v/>
      </c>
      <c r="BB414" s="46" t="str">
        <f t="shared" si="2080"/>
        <v/>
      </c>
      <c r="BC414" s="46" t="str">
        <f t="shared" si="2081"/>
        <v xml:space="preserve"> </v>
      </c>
      <c r="BD414" s="45"/>
      <c r="BE414" s="46" t="str">
        <f t="shared" si="2082"/>
        <v/>
      </c>
      <c r="BF414" s="46" t="str">
        <f t="shared" si="2083"/>
        <v/>
      </c>
      <c r="BG414" s="46" t="str">
        <f t="shared" si="2084"/>
        <v xml:space="preserve"> </v>
      </c>
      <c r="BH414" s="45"/>
      <c r="BI414" s="46">
        <f t="shared" si="2085"/>
        <v>0</v>
      </c>
      <c r="BJ414" s="46" t="str">
        <f t="shared" si="2086"/>
        <v/>
      </c>
      <c r="BK414" s="46" t="str">
        <f t="shared" si="2087"/>
        <v/>
      </c>
      <c r="BL414" s="46" t="str">
        <f t="shared" si="2088"/>
        <v/>
      </c>
      <c r="BM414" s="46" t="str">
        <f t="shared" si="2089"/>
        <v/>
      </c>
      <c r="BN414" s="46" t="str">
        <f t="shared" si="2090"/>
        <v>zero euro</v>
      </c>
      <c r="BO414" s="45"/>
      <c r="BP414" s="46" t="str">
        <f t="shared" si="2091"/>
        <v/>
      </c>
      <c r="BQ414" s="45"/>
      <c r="BR414" s="46" t="str">
        <f t="shared" si="2092"/>
        <v/>
      </c>
      <c r="BS414" s="46" t="str">
        <f t="shared" si="2093"/>
        <v/>
      </c>
      <c r="BT414" s="46" t="str">
        <f t="shared" si="2094"/>
        <v xml:space="preserve"> </v>
      </c>
      <c r="BU414" s="45"/>
      <c r="BV414" s="46">
        <f t="shared" si="2095"/>
        <v>0</v>
      </c>
      <c r="BW414" s="46" t="str">
        <f t="shared" si="2102"/>
        <v/>
      </c>
      <c r="BX414" s="46" t="str">
        <f t="shared" si="2103"/>
        <v/>
      </c>
      <c r="BY414" s="46" t="str">
        <f t="shared" si="2104"/>
        <v/>
      </c>
      <c r="BZ414" s="46" t="str">
        <f t="shared" si="2105"/>
        <v/>
      </c>
      <c r="CA414" s="46" t="str">
        <f t="shared" si="2106"/>
        <v xml:space="preserve"> </v>
      </c>
      <c r="CB414" s="45"/>
      <c r="CC414" s="19" t="str">
        <f t="shared" si="2101"/>
        <v xml:space="preserve">       zero euro  </v>
      </c>
      <c r="CD414" s="47" t="e">
        <f>#REF!*H414</f>
        <v>#REF!</v>
      </c>
    </row>
    <row r="415" spans="1:82" ht="33.75" x14ac:dyDescent="0.2">
      <c r="A415" s="23" t="s">
        <v>337</v>
      </c>
      <c r="B415" s="39">
        <v>4</v>
      </c>
      <c r="C415" s="39">
        <v>4</v>
      </c>
      <c r="D415" s="39">
        <v>2</v>
      </c>
      <c r="E415" s="49">
        <f>IF(G415="","",MAX(E$9:E414)+1)</f>
        <v>312</v>
      </c>
      <c r="F415" s="74" t="s">
        <v>334</v>
      </c>
      <c r="G415" s="42" t="s">
        <v>28</v>
      </c>
      <c r="H415" s="43">
        <v>0</v>
      </c>
      <c r="I415" s="44" t="str">
        <f t="shared" si="2043"/>
        <v xml:space="preserve"> 0,00</v>
      </c>
      <c r="J415" s="44" t="str">
        <f t="shared" si="2044"/>
        <v>0</v>
      </c>
      <c r="K415" s="44" t="str">
        <f t="shared" si="2045"/>
        <v>0</v>
      </c>
      <c r="L415" s="44" t="str">
        <f t="shared" si="2046"/>
        <v>0</v>
      </c>
      <c r="M415" s="44" t="str">
        <f t="shared" si="2047"/>
        <v>0</v>
      </c>
      <c r="N415" s="44" t="str">
        <f t="shared" si="2048"/>
        <v>0</v>
      </c>
      <c r="O415" s="44" t="str">
        <f t="shared" si="2049"/>
        <v>0</v>
      </c>
      <c r="P415" s="44" t="str">
        <f t="shared" si="2050"/>
        <v>0</v>
      </c>
      <c r="Q415" s="44" t="str">
        <f t="shared" si="2051"/>
        <v>0</v>
      </c>
      <c r="R415" s="44" t="str">
        <f t="shared" si="2052"/>
        <v>0</v>
      </c>
      <c r="S415" s="44" t="s">
        <v>12</v>
      </c>
      <c r="T415" s="44" t="str">
        <f t="shared" si="2053"/>
        <v>0</v>
      </c>
      <c r="U415" s="44" t="str">
        <f t="shared" si="2054"/>
        <v>0</v>
      </c>
      <c r="V415" s="45"/>
      <c r="W415" s="46" t="str">
        <f t="shared" si="2055"/>
        <v/>
      </c>
      <c r="X415" s="46" t="str">
        <f t="shared" si="2056"/>
        <v/>
      </c>
      <c r="Y415" s="46" t="str">
        <f t="shared" si="2057"/>
        <v/>
      </c>
      <c r="Z415" s="45"/>
      <c r="AA415" s="46" t="str">
        <f t="shared" si="2058"/>
        <v/>
      </c>
      <c r="AB415" s="46" t="str">
        <f t="shared" si="2059"/>
        <v/>
      </c>
      <c r="AC415" s="46" t="str">
        <f t="shared" si="2060"/>
        <v xml:space="preserve"> </v>
      </c>
      <c r="AD415" s="45"/>
      <c r="AE415" s="46">
        <f t="shared" si="2061"/>
        <v>0</v>
      </c>
      <c r="AF415" s="46" t="str">
        <f t="shared" si="2062"/>
        <v/>
      </c>
      <c r="AG415" s="46" t="str">
        <f t="shared" si="2063"/>
        <v/>
      </c>
      <c r="AH415" s="46" t="str">
        <f t="shared" si="2064"/>
        <v/>
      </c>
      <c r="AI415" s="46" t="str">
        <f t="shared" si="2065"/>
        <v/>
      </c>
      <c r="AJ415" s="46" t="str">
        <f t="shared" si="2066"/>
        <v xml:space="preserve"> </v>
      </c>
      <c r="AK415" s="45"/>
      <c r="AL415" s="46" t="str">
        <f t="shared" si="2067"/>
        <v/>
      </c>
      <c r="AM415" s="46" t="str">
        <f t="shared" si="2068"/>
        <v/>
      </c>
      <c r="AN415" s="46" t="str">
        <f t="shared" si="2069"/>
        <v xml:space="preserve"> </v>
      </c>
      <c r="AO415" s="45"/>
      <c r="AP415" s="46" t="str">
        <f t="shared" si="2070"/>
        <v/>
      </c>
      <c r="AQ415" s="46" t="str">
        <f t="shared" si="2071"/>
        <v/>
      </c>
      <c r="AR415" s="46" t="str">
        <f t="shared" si="2072"/>
        <v xml:space="preserve"> </v>
      </c>
      <c r="AS415" s="45"/>
      <c r="AT415" s="46">
        <f t="shared" si="2073"/>
        <v>0</v>
      </c>
      <c r="AU415" s="46" t="str">
        <f t="shared" si="2074"/>
        <v/>
      </c>
      <c r="AV415" s="46" t="str">
        <f t="shared" si="2075"/>
        <v/>
      </c>
      <c r="AW415" s="46" t="str">
        <f t="shared" si="2076"/>
        <v/>
      </c>
      <c r="AX415" s="46" t="str">
        <f t="shared" si="2077"/>
        <v/>
      </c>
      <c r="AY415" s="46" t="str">
        <f t="shared" si="2078"/>
        <v xml:space="preserve"> </v>
      </c>
      <c r="AZ415" s="45"/>
      <c r="BA415" s="46" t="str">
        <f t="shared" si="2079"/>
        <v/>
      </c>
      <c r="BB415" s="46" t="str">
        <f t="shared" si="2080"/>
        <v/>
      </c>
      <c r="BC415" s="46" t="str">
        <f t="shared" si="2081"/>
        <v xml:space="preserve"> </v>
      </c>
      <c r="BD415" s="45"/>
      <c r="BE415" s="46" t="str">
        <f t="shared" si="2082"/>
        <v/>
      </c>
      <c r="BF415" s="46" t="str">
        <f t="shared" si="2083"/>
        <v/>
      </c>
      <c r="BG415" s="46" t="str">
        <f t="shared" si="2084"/>
        <v xml:space="preserve"> </v>
      </c>
      <c r="BH415" s="45"/>
      <c r="BI415" s="46">
        <f t="shared" si="2085"/>
        <v>0</v>
      </c>
      <c r="BJ415" s="46" t="str">
        <f t="shared" si="2086"/>
        <v/>
      </c>
      <c r="BK415" s="46" t="str">
        <f t="shared" si="2087"/>
        <v/>
      </c>
      <c r="BL415" s="46" t="str">
        <f t="shared" si="2088"/>
        <v/>
      </c>
      <c r="BM415" s="46" t="str">
        <f t="shared" si="2089"/>
        <v/>
      </c>
      <c r="BN415" s="46" t="str">
        <f t="shared" si="2090"/>
        <v>zero euro</v>
      </c>
      <c r="BO415" s="45"/>
      <c r="BP415" s="46" t="str">
        <f t="shared" si="2091"/>
        <v/>
      </c>
      <c r="BQ415" s="45"/>
      <c r="BR415" s="46" t="str">
        <f t="shared" si="2092"/>
        <v/>
      </c>
      <c r="BS415" s="46" t="str">
        <f t="shared" si="2093"/>
        <v/>
      </c>
      <c r="BT415" s="46" t="str">
        <f t="shared" si="2094"/>
        <v xml:space="preserve"> </v>
      </c>
      <c r="BU415" s="45"/>
      <c r="BV415" s="46">
        <f t="shared" si="2095"/>
        <v>0</v>
      </c>
      <c r="BW415" s="46" t="str">
        <f t="shared" si="2102"/>
        <v/>
      </c>
      <c r="BX415" s="46" t="str">
        <f t="shared" si="2103"/>
        <v/>
      </c>
      <c r="BY415" s="46" t="str">
        <f t="shared" si="2104"/>
        <v/>
      </c>
      <c r="BZ415" s="46" t="str">
        <f t="shared" si="2105"/>
        <v/>
      </c>
      <c r="CA415" s="46" t="str">
        <f t="shared" si="2106"/>
        <v xml:space="preserve"> </v>
      </c>
      <c r="CB415" s="45"/>
      <c r="CC415" s="19" t="str">
        <f t="shared" si="2101"/>
        <v xml:space="preserve">       zero euro  </v>
      </c>
      <c r="CD415" s="47" t="e">
        <f>#REF!*H415</f>
        <v>#REF!</v>
      </c>
    </row>
    <row r="416" spans="1:82" ht="15" customHeight="1" x14ac:dyDescent="0.2">
      <c r="A416" s="23" t="s">
        <v>337</v>
      </c>
      <c r="B416" s="34">
        <v>4</v>
      </c>
      <c r="C416" s="34">
        <v>4</v>
      </c>
      <c r="D416" s="34">
        <v>3</v>
      </c>
      <c r="E416" s="35" t="str">
        <f>IF(G416="","",MAX(E$9:E415)+1)</f>
        <v/>
      </c>
      <c r="F416" s="71" t="s">
        <v>335</v>
      </c>
      <c r="G416" s="37"/>
      <c r="H416" s="38"/>
      <c r="I416" s="44"/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6"/>
      <c r="W416" s="46"/>
      <c r="X416" s="46"/>
      <c r="Y416" s="46"/>
      <c r="Z416" s="46"/>
      <c r="AA416" s="46"/>
      <c r="AB416" s="46"/>
      <c r="AC416" s="46"/>
      <c r="AD416" s="46"/>
      <c r="AE416" s="46"/>
      <c r="AF416" s="46"/>
      <c r="AG416" s="46"/>
      <c r="AH416" s="46"/>
      <c r="AI416" s="46"/>
      <c r="AJ416" s="46"/>
      <c r="AK416" s="46"/>
      <c r="AL416" s="46"/>
      <c r="AM416" s="46"/>
      <c r="AN416" s="46"/>
      <c r="AO416" s="46"/>
      <c r="AP416" s="46"/>
      <c r="AQ416" s="46"/>
      <c r="AR416" s="46"/>
      <c r="AS416" s="46"/>
      <c r="AT416" s="46"/>
      <c r="AU416" s="46"/>
      <c r="AV416" s="46"/>
      <c r="AW416" s="46"/>
      <c r="AX416" s="46"/>
      <c r="AY416" s="46"/>
      <c r="AZ416" s="46"/>
      <c r="BA416" s="46"/>
      <c r="BB416" s="46"/>
      <c r="BC416" s="46"/>
      <c r="BD416" s="46"/>
      <c r="BE416" s="46"/>
      <c r="BF416" s="46"/>
      <c r="BG416" s="46"/>
      <c r="BH416" s="46"/>
      <c r="BI416" s="46"/>
      <c r="BJ416" s="46"/>
      <c r="BK416" s="46"/>
      <c r="BL416" s="46"/>
      <c r="BM416" s="46"/>
      <c r="BN416" s="46"/>
      <c r="BO416" s="46"/>
      <c r="BP416" s="46"/>
      <c r="BQ416" s="46"/>
      <c r="BR416" s="46"/>
      <c r="BS416" s="46"/>
      <c r="BT416" s="46"/>
      <c r="BU416" s="46"/>
      <c r="BV416" s="46"/>
      <c r="BW416" s="46"/>
      <c r="BX416" s="46"/>
      <c r="BY416" s="46"/>
      <c r="BZ416" s="46"/>
      <c r="CA416" s="46"/>
      <c r="CB416" s="46"/>
      <c r="CC416" s="59"/>
      <c r="CD416" s="59"/>
    </row>
    <row r="417" spans="1:82" ht="11.25" x14ac:dyDescent="0.2">
      <c r="A417" s="23" t="s">
        <v>337</v>
      </c>
      <c r="B417" s="39">
        <v>4</v>
      </c>
      <c r="C417" s="39">
        <v>4</v>
      </c>
      <c r="D417" s="39">
        <v>3</v>
      </c>
      <c r="E417" s="49">
        <f>IF(G417="","",MAX(E$9:E416)+1)</f>
        <v>313</v>
      </c>
      <c r="F417" s="74" t="s">
        <v>336</v>
      </c>
      <c r="G417" s="42" t="s">
        <v>28</v>
      </c>
      <c r="H417" s="43">
        <v>0</v>
      </c>
      <c r="I417" s="44" t="str">
        <f t="shared" si="2043"/>
        <v xml:space="preserve"> 0,00</v>
      </c>
      <c r="J417" s="44" t="str">
        <f t="shared" si="2044"/>
        <v>0</v>
      </c>
      <c r="K417" s="44" t="str">
        <f t="shared" si="2045"/>
        <v>0</v>
      </c>
      <c r="L417" s="44" t="str">
        <f t="shared" si="2046"/>
        <v>0</v>
      </c>
      <c r="M417" s="44" t="str">
        <f t="shared" si="2047"/>
        <v>0</v>
      </c>
      <c r="N417" s="44" t="str">
        <f t="shared" si="2048"/>
        <v>0</v>
      </c>
      <c r="O417" s="44" t="str">
        <f t="shared" si="2049"/>
        <v>0</v>
      </c>
      <c r="P417" s="44" t="str">
        <f t="shared" si="2050"/>
        <v>0</v>
      </c>
      <c r="Q417" s="44" t="str">
        <f t="shared" si="2051"/>
        <v>0</v>
      </c>
      <c r="R417" s="44" t="str">
        <f t="shared" si="2052"/>
        <v>0</v>
      </c>
      <c r="S417" s="44" t="s">
        <v>12</v>
      </c>
      <c r="T417" s="44" t="str">
        <f t="shared" si="2053"/>
        <v>0</v>
      </c>
      <c r="U417" s="44" t="str">
        <f t="shared" si="2054"/>
        <v>0</v>
      </c>
      <c r="V417" s="45"/>
      <c r="W417" s="46" t="str">
        <f t="shared" si="2055"/>
        <v/>
      </c>
      <c r="X417" s="46" t="str">
        <f t="shared" si="2056"/>
        <v/>
      </c>
      <c r="Y417" s="46" t="str">
        <f t="shared" si="2057"/>
        <v/>
      </c>
      <c r="Z417" s="45"/>
      <c r="AA417" s="46" t="str">
        <f t="shared" si="2058"/>
        <v/>
      </c>
      <c r="AB417" s="46" t="str">
        <f t="shared" si="2059"/>
        <v/>
      </c>
      <c r="AC417" s="46" t="str">
        <f t="shared" si="2060"/>
        <v xml:space="preserve"> </v>
      </c>
      <c r="AD417" s="45"/>
      <c r="AE417" s="46">
        <f t="shared" si="2061"/>
        <v>0</v>
      </c>
      <c r="AF417" s="46" t="str">
        <f t="shared" si="2062"/>
        <v/>
      </c>
      <c r="AG417" s="46" t="str">
        <f t="shared" si="2063"/>
        <v/>
      </c>
      <c r="AH417" s="46" t="str">
        <f t="shared" si="2064"/>
        <v/>
      </c>
      <c r="AI417" s="46" t="str">
        <f t="shared" si="2065"/>
        <v/>
      </c>
      <c r="AJ417" s="46" t="str">
        <f t="shared" si="2066"/>
        <v xml:space="preserve"> </v>
      </c>
      <c r="AK417" s="45"/>
      <c r="AL417" s="46" t="str">
        <f t="shared" si="2067"/>
        <v/>
      </c>
      <c r="AM417" s="46" t="str">
        <f t="shared" si="2068"/>
        <v/>
      </c>
      <c r="AN417" s="46" t="str">
        <f t="shared" si="2069"/>
        <v xml:space="preserve"> </v>
      </c>
      <c r="AO417" s="45"/>
      <c r="AP417" s="46" t="str">
        <f t="shared" si="2070"/>
        <v/>
      </c>
      <c r="AQ417" s="46" t="str">
        <f t="shared" si="2071"/>
        <v/>
      </c>
      <c r="AR417" s="46" t="str">
        <f t="shared" si="2072"/>
        <v xml:space="preserve"> </v>
      </c>
      <c r="AS417" s="45"/>
      <c r="AT417" s="46">
        <f t="shared" si="2073"/>
        <v>0</v>
      </c>
      <c r="AU417" s="46" t="str">
        <f t="shared" si="2074"/>
        <v/>
      </c>
      <c r="AV417" s="46" t="str">
        <f t="shared" si="2075"/>
        <v/>
      </c>
      <c r="AW417" s="46" t="str">
        <f t="shared" si="2076"/>
        <v/>
      </c>
      <c r="AX417" s="46" t="str">
        <f t="shared" si="2077"/>
        <v/>
      </c>
      <c r="AY417" s="46" t="str">
        <f t="shared" si="2078"/>
        <v xml:space="preserve"> </v>
      </c>
      <c r="AZ417" s="45"/>
      <c r="BA417" s="46" t="str">
        <f t="shared" si="2079"/>
        <v/>
      </c>
      <c r="BB417" s="46" t="str">
        <f t="shared" si="2080"/>
        <v/>
      </c>
      <c r="BC417" s="46" t="str">
        <f t="shared" si="2081"/>
        <v xml:space="preserve"> </v>
      </c>
      <c r="BD417" s="45"/>
      <c r="BE417" s="46" t="str">
        <f t="shared" si="2082"/>
        <v/>
      </c>
      <c r="BF417" s="46" t="str">
        <f t="shared" si="2083"/>
        <v/>
      </c>
      <c r="BG417" s="46" t="str">
        <f t="shared" si="2084"/>
        <v xml:space="preserve"> </v>
      </c>
      <c r="BH417" s="45"/>
      <c r="BI417" s="46">
        <f t="shared" si="2085"/>
        <v>0</v>
      </c>
      <c r="BJ417" s="46" t="str">
        <f t="shared" si="2086"/>
        <v/>
      </c>
      <c r="BK417" s="46" t="str">
        <f t="shared" si="2087"/>
        <v/>
      </c>
      <c r="BL417" s="46" t="str">
        <f t="shared" si="2088"/>
        <v/>
      </c>
      <c r="BM417" s="46" t="str">
        <f t="shared" si="2089"/>
        <v/>
      </c>
      <c r="BN417" s="46" t="str">
        <f t="shared" si="2090"/>
        <v>zero euro</v>
      </c>
      <c r="BO417" s="45"/>
      <c r="BP417" s="46" t="str">
        <f t="shared" si="2091"/>
        <v/>
      </c>
      <c r="BQ417" s="45"/>
      <c r="BR417" s="46" t="str">
        <f t="shared" si="2092"/>
        <v/>
      </c>
      <c r="BS417" s="46" t="str">
        <f t="shared" si="2093"/>
        <v/>
      </c>
      <c r="BT417" s="46" t="str">
        <f t="shared" si="2094"/>
        <v xml:space="preserve"> </v>
      </c>
      <c r="BU417" s="45"/>
      <c r="BV417" s="46">
        <f t="shared" si="2095"/>
        <v>0</v>
      </c>
      <c r="BW417" s="46" t="str">
        <f>IF(OR(VALUE(U417)=0,BV417="",VALUE(U417)&gt;5,AND(VALUE(BV417)&gt;5,VALUE(BV417)&lt;16),AND(VALUE(BV417)&gt;65,VALUE(BV417)&lt;76),AND(VALUE(BV417)&gt;85,VALUE(BV417)&lt;96)),"",CONCATENATE(IF(VALUE(U417)=1,"un",IF(VALUE(U417)=2,"deux",IF(VALUE(U417)=3,"trois",IF(VALUE(U417)=4,"quatre",IF(VALUE(U417)=5,"cinq")))))," centime"))</f>
        <v/>
      </c>
      <c r="BX417" s="46" t="str">
        <f>IF(OR(BV417="",VALUE(U417)&lt;6,AND(VALUE(BV417)&gt;10,VALUE(BV417)&lt;17),BV417=76,BV417=96),"",CONCATENATE(IF(VALUE(U417)=6,"six",IF(VALUE(U417)=7,"sept",IF(VALUE(U417)=8,"huit",IF(VALUE(U417)=9,"neuf",IF(VALUE(BV417)=10,"dix")))))," centime"))</f>
        <v/>
      </c>
      <c r="BY417" s="46" t="str">
        <f>IF(OR(BV417="",VALUE(BV417)&lt;11,AND(VALUE(BV417)&gt;15,VALUE(BV417)&lt;71),AND(VALUE(BV417)&gt;75,VALUE(BV417)&lt;91),VALUE(BV417)&gt;95),"",CONCATENATE(IF(OR(VALUE(BV417)=91,VALUE(BV417)=71,VALUE(BV417)=11),"onze",IF(OR(VALUE(BV417)=92,VALUE(BV417)=72,VALUE(BV417)=12),"douze",IF(OR(VALUE(BV417)=93,VALUE(BV417)=73,VALUE(BV417)=13),"treize",IF(OR(BV417=94,BV417=74,BV417=14),"quatorze",IF(OR(BV417=95,BV417=75,BV417=15),"quinze")))))," centime"))</f>
        <v/>
      </c>
      <c r="BZ417" s="46" t="str">
        <f>IF(OR(BV417=16,BV417=76,BV417=96),"seize centime","")</f>
        <v/>
      </c>
      <c r="CA417" s="46" t="str">
        <f>CONCATENATE(" ",BW417,BX417,BY417,BZ417,IF(AND(VALUE(RIGHT(I417,2))&lt;&gt;0,VALUE(RIGHT(I417,1))=0),"centime",""),IF(VALUE(CONCATENATE(T417,U417))&gt;1,"s",""))</f>
        <v xml:space="preserve"> </v>
      </c>
      <c r="CB417" s="45"/>
      <c r="CC417" s="19" t="str">
        <f t="shared" si="2101"/>
        <v xml:space="preserve">       zero euro  </v>
      </c>
      <c r="CD417" s="47" t="e">
        <f>#REF!*H417</f>
        <v>#REF!</v>
      </c>
    </row>
    <row r="418" spans="1:82" ht="15" customHeight="1" x14ac:dyDescent="0.2">
      <c r="A418" s="23" t="s">
        <v>337</v>
      </c>
      <c r="B418" s="23">
        <v>5</v>
      </c>
      <c r="C418" s="23"/>
      <c r="D418" s="23"/>
      <c r="E418" s="24" t="str">
        <f>IF(G418="","",MAX(E$9:E394)+1)</f>
        <v/>
      </c>
      <c r="F418" s="25" t="s">
        <v>59</v>
      </c>
      <c r="G418" s="26"/>
      <c r="H418" s="27"/>
      <c r="I418" s="65"/>
      <c r="J418" s="66"/>
      <c r="K418" s="66"/>
      <c r="L418" s="66"/>
      <c r="M418" s="66"/>
      <c r="N418" s="66"/>
      <c r="O418" s="66"/>
      <c r="P418" s="66"/>
      <c r="Q418" s="66"/>
      <c r="R418" s="66"/>
      <c r="S418" s="66"/>
      <c r="T418" s="66"/>
      <c r="U418" s="66"/>
      <c r="V418" s="67"/>
      <c r="W418" s="67"/>
      <c r="X418" s="67"/>
      <c r="Y418" s="67"/>
      <c r="Z418" s="67"/>
      <c r="AA418" s="67"/>
      <c r="AB418" s="67"/>
      <c r="AC418" s="67"/>
      <c r="AD418" s="67"/>
      <c r="AE418" s="67"/>
      <c r="AF418" s="67"/>
      <c r="AG418" s="67"/>
      <c r="AH418" s="67"/>
      <c r="AI418" s="67"/>
      <c r="AJ418" s="67"/>
      <c r="AK418" s="67"/>
      <c r="AL418" s="67"/>
      <c r="AM418" s="67"/>
      <c r="AN418" s="67"/>
      <c r="AO418" s="67"/>
      <c r="AP418" s="67"/>
      <c r="AQ418" s="67"/>
      <c r="AR418" s="67"/>
      <c r="AS418" s="67"/>
      <c r="AT418" s="67"/>
      <c r="AU418" s="67"/>
      <c r="AV418" s="67"/>
      <c r="AW418" s="67"/>
      <c r="AX418" s="67"/>
      <c r="AY418" s="67"/>
      <c r="AZ418" s="67"/>
      <c r="BA418" s="67"/>
      <c r="BB418" s="67"/>
      <c r="BC418" s="67"/>
      <c r="BD418" s="67"/>
      <c r="BE418" s="67"/>
      <c r="BF418" s="67"/>
      <c r="BG418" s="67"/>
      <c r="BH418" s="67"/>
      <c r="BI418" s="67"/>
      <c r="BJ418" s="67"/>
      <c r="BK418" s="67"/>
      <c r="BL418" s="67"/>
      <c r="BM418" s="67"/>
      <c r="BN418" s="67"/>
      <c r="BO418" s="67"/>
      <c r="BP418" s="67"/>
      <c r="BQ418" s="67"/>
      <c r="BR418" s="67"/>
      <c r="BS418" s="67"/>
      <c r="BT418" s="67"/>
      <c r="BU418" s="67"/>
      <c r="BV418" s="67"/>
      <c r="BW418" s="67"/>
      <c r="BX418" s="67"/>
      <c r="BY418" s="67"/>
      <c r="BZ418" s="67"/>
      <c r="CA418" s="67"/>
      <c r="CB418" s="67"/>
      <c r="CC418" s="27"/>
      <c r="CD418" s="27"/>
    </row>
    <row r="419" spans="1:82" ht="15" customHeight="1" x14ac:dyDescent="0.2">
      <c r="A419" s="23" t="s">
        <v>337</v>
      </c>
      <c r="B419" s="29">
        <v>5</v>
      </c>
      <c r="C419" s="29">
        <v>1</v>
      </c>
      <c r="D419" s="29"/>
      <c r="E419" s="30" t="str">
        <f>IF(G419="","",MAX(E$9:E418)+1)</f>
        <v/>
      </c>
      <c r="F419" s="31" t="s">
        <v>60</v>
      </c>
      <c r="G419" s="32"/>
      <c r="H419" s="52"/>
      <c r="I419" s="64"/>
      <c r="J419" s="68"/>
      <c r="K419" s="68"/>
      <c r="L419" s="68"/>
      <c r="M419" s="68"/>
      <c r="N419" s="68"/>
      <c r="O419" s="68"/>
      <c r="P419" s="68"/>
      <c r="Q419" s="68"/>
      <c r="R419" s="68"/>
      <c r="S419" s="68"/>
      <c r="T419" s="68"/>
      <c r="U419" s="68"/>
      <c r="V419" s="69"/>
      <c r="W419" s="69"/>
      <c r="X419" s="69"/>
      <c r="Y419" s="69"/>
      <c r="Z419" s="69"/>
      <c r="AA419" s="69"/>
      <c r="AB419" s="69"/>
      <c r="AC419" s="69"/>
      <c r="AD419" s="69"/>
      <c r="AE419" s="69"/>
      <c r="AF419" s="69"/>
      <c r="AG419" s="69"/>
      <c r="AH419" s="69"/>
      <c r="AI419" s="69"/>
      <c r="AJ419" s="69"/>
      <c r="AK419" s="69"/>
      <c r="AL419" s="69"/>
      <c r="AM419" s="69"/>
      <c r="AN419" s="69"/>
      <c r="AO419" s="69"/>
      <c r="AP419" s="69"/>
      <c r="AQ419" s="69"/>
      <c r="AR419" s="69"/>
      <c r="AS419" s="69"/>
      <c r="AT419" s="69"/>
      <c r="AU419" s="69"/>
      <c r="AV419" s="69"/>
      <c r="AW419" s="69"/>
      <c r="AX419" s="69"/>
      <c r="AY419" s="69"/>
      <c r="AZ419" s="69"/>
      <c r="BA419" s="69"/>
      <c r="BB419" s="69"/>
      <c r="BC419" s="69"/>
      <c r="BD419" s="69"/>
      <c r="BE419" s="69"/>
      <c r="BF419" s="69"/>
      <c r="BG419" s="69"/>
      <c r="BH419" s="69"/>
      <c r="BI419" s="69"/>
      <c r="BJ419" s="69"/>
      <c r="BK419" s="69"/>
      <c r="BL419" s="69"/>
      <c r="BM419" s="69"/>
      <c r="BN419" s="69"/>
      <c r="BO419" s="69"/>
      <c r="BP419" s="69"/>
      <c r="BQ419" s="69"/>
      <c r="BR419" s="69"/>
      <c r="BS419" s="69"/>
      <c r="BT419" s="69"/>
      <c r="BU419" s="69"/>
      <c r="BV419" s="69"/>
      <c r="BW419" s="69"/>
      <c r="BX419" s="69"/>
      <c r="BY419" s="69"/>
      <c r="BZ419" s="69"/>
      <c r="CA419" s="69"/>
      <c r="CB419" s="69"/>
      <c r="CC419" s="52"/>
      <c r="CD419" s="52"/>
    </row>
    <row r="420" spans="1:82" ht="15" customHeight="1" x14ac:dyDescent="0.2">
      <c r="A420" s="23" t="s">
        <v>337</v>
      </c>
      <c r="B420" s="34">
        <v>5</v>
      </c>
      <c r="C420" s="34">
        <v>1</v>
      </c>
      <c r="D420" s="34">
        <v>1</v>
      </c>
      <c r="E420" s="35" t="str">
        <f>IF(G420="","",MAX(E$9:E419)+1)</f>
        <v/>
      </c>
      <c r="F420" s="71" t="s">
        <v>61</v>
      </c>
      <c r="G420" s="37"/>
      <c r="H420" s="38"/>
      <c r="I420" s="44"/>
      <c r="J420" s="44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6"/>
      <c r="W420" s="46"/>
      <c r="X420" s="46"/>
      <c r="Y420" s="46"/>
      <c r="Z420" s="46"/>
      <c r="AA420" s="46"/>
      <c r="AB420" s="46"/>
      <c r="AC420" s="46"/>
      <c r="AD420" s="46"/>
      <c r="AE420" s="46"/>
      <c r="AF420" s="46"/>
      <c r="AG420" s="46"/>
      <c r="AH420" s="46"/>
      <c r="AI420" s="46"/>
      <c r="AJ420" s="46"/>
      <c r="AK420" s="46"/>
      <c r="AL420" s="46"/>
      <c r="AM420" s="46"/>
      <c r="AN420" s="46"/>
      <c r="AO420" s="46"/>
      <c r="AP420" s="46"/>
      <c r="AQ420" s="46"/>
      <c r="AR420" s="46"/>
      <c r="AS420" s="46"/>
      <c r="AT420" s="46"/>
      <c r="AU420" s="46"/>
      <c r="AV420" s="46"/>
      <c r="AW420" s="46"/>
      <c r="AX420" s="46"/>
      <c r="AY420" s="46"/>
      <c r="AZ420" s="46"/>
      <c r="BA420" s="46"/>
      <c r="BB420" s="46"/>
      <c r="BC420" s="46"/>
      <c r="BD420" s="46"/>
      <c r="BE420" s="46"/>
      <c r="BF420" s="46"/>
      <c r="BG420" s="46"/>
      <c r="BH420" s="46"/>
      <c r="BI420" s="46"/>
      <c r="BJ420" s="46"/>
      <c r="BK420" s="46"/>
      <c r="BL420" s="46"/>
      <c r="BM420" s="46"/>
      <c r="BN420" s="46"/>
      <c r="BO420" s="46"/>
      <c r="BP420" s="46"/>
      <c r="BQ420" s="46"/>
      <c r="BR420" s="46"/>
      <c r="BS420" s="46"/>
      <c r="BT420" s="46"/>
      <c r="BU420" s="46"/>
      <c r="BV420" s="46"/>
      <c r="BW420" s="46"/>
      <c r="BX420" s="46"/>
      <c r="BY420" s="46"/>
      <c r="BZ420" s="46"/>
      <c r="CA420" s="46"/>
      <c r="CB420" s="46"/>
      <c r="CC420" s="59"/>
      <c r="CD420" s="59"/>
    </row>
    <row r="421" spans="1:82" ht="11.25" x14ac:dyDescent="0.2">
      <c r="A421" s="23" t="s">
        <v>337</v>
      </c>
      <c r="B421" s="39">
        <v>5</v>
      </c>
      <c r="C421" s="39">
        <v>1</v>
      </c>
      <c r="D421" s="39">
        <v>1</v>
      </c>
      <c r="E421" s="49">
        <f>IF(G421="","",MAX(E$9:E420)+1)</f>
        <v>314</v>
      </c>
      <c r="F421" s="74" t="s">
        <v>62</v>
      </c>
      <c r="G421" s="48" t="s">
        <v>374</v>
      </c>
      <c r="H421" s="43">
        <v>0</v>
      </c>
      <c r="I421" s="44" t="str">
        <f t="shared" ref="I421:I424" si="2107">IF(H421=INT(H421),CONCATENATE(" ",H421,",00"),IF(INT(H421*10)=H421*10,CONCATENATE(" ",H421,"0"),CONCATENATE(" ",H421)))</f>
        <v xml:space="preserve"> 0,00</v>
      </c>
      <c r="J421" s="44" t="str">
        <f t="shared" ref="J421:J443" si="2108">IF(H421&gt;=100000000,MID(RIGHT(I421,12),1,1),"0")</f>
        <v>0</v>
      </c>
      <c r="K421" s="44" t="str">
        <f t="shared" ref="K421:K443" si="2109">IF(H421&gt;=10000000,MID(RIGHT(I421,11),1,1),"0")</f>
        <v>0</v>
      </c>
      <c r="L421" s="44" t="str">
        <f t="shared" ref="L421:L443" si="2110">IF(H421&gt;=1000000,MID(RIGHT(I421,10),1,1),"0")</f>
        <v>0</v>
      </c>
      <c r="M421" s="44" t="str">
        <f t="shared" ref="M421:M443" si="2111">IF(H421&gt;=100000,MID(RIGHT(I421,9),1,1),"0")</f>
        <v>0</v>
      </c>
      <c r="N421" s="44" t="str">
        <f t="shared" ref="N421:N443" si="2112">IF(H421&gt;=10000,MID(RIGHT(I421,8),1,1),"0")</f>
        <v>0</v>
      </c>
      <c r="O421" s="44" t="str">
        <f t="shared" ref="O421:O443" si="2113">IF(H421&gt;=1000,MID(RIGHT(I421,7),1,1),"0")</f>
        <v>0</v>
      </c>
      <c r="P421" s="44" t="str">
        <f t="shared" ref="P421:P443" si="2114">IF(H421&gt;=100,MID(RIGHT(I421,6),1,1),"0")</f>
        <v>0</v>
      </c>
      <c r="Q421" s="44" t="str">
        <f t="shared" ref="Q421:Q443" si="2115">IF(H421&gt;=10,MID(RIGHT(I421,5),1,1),"0")</f>
        <v>0</v>
      </c>
      <c r="R421" s="44" t="str">
        <f t="shared" ref="R421:R443" si="2116">IF(H421&gt;=0,MID(RIGHT(I421,4),1,1),"0")</f>
        <v>0</v>
      </c>
      <c r="S421" s="44" t="s">
        <v>12</v>
      </c>
      <c r="T421" s="44" t="str">
        <f t="shared" ref="T421:T443" si="2117">IF(INT(H421)&lt;&gt;H421,MID(RIGHT(I421,2),1,1),"0")</f>
        <v>0</v>
      </c>
      <c r="U421" s="44" t="str">
        <f t="shared" ref="U421:U443" si="2118">IF(INT(H421*10)&lt;&gt;H421*10,RIGHT(I421,1),"0")</f>
        <v>0</v>
      </c>
      <c r="V421" s="45"/>
      <c r="W421" s="46" t="str">
        <f t="shared" ref="W421:W443" si="2119">IF(OR(VALUE(J421)=0,VALUE(J421)&gt;5),"",CONCATENATE(IF(VALUE(J421)=1,"",IF(VALUE(J421)=2,"deux ",IF(VALUE(J421)=3,"trois ",IF(VALUE(J421)=4,"quatre ",IF(VALUE(J421)=5,"cinq "))))),"cent"))</f>
        <v/>
      </c>
      <c r="X421" s="46" t="str">
        <f t="shared" ref="X421:X443" si="2120">IF(OR(J421="",VALUE(J421)&lt;6),"",CONCATENATE(IF(VALUE(J421)=6,"six ",IF(VALUE(J421)=7,"sept ",IF(VALUE(J421)=8,"huit ",IF(VALUE(J421)=9,"neuf ")))),"cent"))</f>
        <v/>
      </c>
      <c r="Y421" s="46" t="str">
        <f t="shared" ref="Y421:Y443" si="2121">CONCATENATE(W421,X421)</f>
        <v/>
      </c>
      <c r="Z421" s="45"/>
      <c r="AA421" s="46" t="str">
        <f t="shared" ref="AA421:AA443" si="2122">IF(OR(K421="",VALUE(K421)=0,VALUE(K421)&gt;5,AND(VALUE(AE421)&gt;10,VALUE(AE421)&lt;17)),"",IF(OR(VALUE(AE421)=10,AND(VALUE(AE421)&gt;16,VALUE(AE421)&lt;20)),"dix",IF(VALUE(K421)=2,"vingt",IF(VALUE(K421)=3,"trente",IF(VALUE(K421)=4,"quarante",IF(VALUE(K421)=5,"cinquante"))))))</f>
        <v/>
      </c>
      <c r="AB421" s="46" t="str">
        <f t="shared" ref="AB421:AB443" si="2123">IF(OR(K421="",VALUE(K421)&lt;6),"",IF(AND(VALUE(K421)=7,OR(VALUE(L421)=0,AE421&gt;76)),"soixante dix",IF(OR(VALUE(K421)=6,VALUE(K421)=7),"soixante",IF(AND(VALUE(K421)=9,OR(VALUE(L421)=0,VALUE(AE421)&gt;96)),"quatre vingt dix",IF(OR(VALUE(K421)=8,VALUE(K421)=9),"quatre vingt")))))</f>
        <v/>
      </c>
      <c r="AC421" s="46" t="str">
        <f t="shared" ref="AC421:AC443" si="2124">CONCATENATE(" ",AA421,AB421,IF(OR(VALUE(L421)&lt;&gt;1,VALUE(K421)=0,VALUE(K421)=1,VALUE(K421)=8,VALUE(K421)=9),""," et"))</f>
        <v xml:space="preserve"> </v>
      </c>
      <c r="AD421" s="45"/>
      <c r="AE421" s="46">
        <f t="shared" ref="AE421:AE443" si="2125">VALUE(CONCATENATE(K421,L421))</f>
        <v>0</v>
      </c>
      <c r="AF421" s="46" t="str">
        <f t="shared" ref="AF421:AF443" si="2126">IF(OR(VALUE(L421)=0,AE421="",VALUE(L421)&gt;5,AND(VALUE(AE421)&gt;5,VALUE(AE421)&lt;16),AND(VALUE(AE421)&gt;65,VALUE(AE421)&lt;76),AND(VALUE(AE421)&gt;85,VALUE(AE421)&lt;96)),"",CONCATENATE(IF(VALUE(L421)=1,"un",IF(VALUE(L421)=2,"deux",IF(VALUE(L421)=3,"trois",IF(VALUE(L421)=4,"quatre",IF(VALUE(L421)=5,"cinq")))))," million"))</f>
        <v/>
      </c>
      <c r="AG421" s="46" t="str">
        <f t="shared" ref="AG421:AG443" si="2127">IF(OR(AE421="",VALUE(L421)&lt;6,AND(VALUE(AE421)&gt;10,VALUE(AE421)&lt;17),AE421=76,AE421=96),"",CONCATENATE(IF(VALUE(L421)=6,"six",IF(VALUE(L421)=7,"sept",IF(VALUE(L421)=8,"huit",IF(VALUE(L421)=9,"neuf",IF(VALUE(AE421)=10,"dix")))))," million"))</f>
        <v/>
      </c>
      <c r="AH421" s="46" t="str">
        <f t="shared" ref="AH421:AH443" si="2128">IF(OR(AE421="",VALUE(AE421)&lt;11,AND(VALUE(AE421)&gt;15,VALUE(AE421)&lt;71),AND(VALUE(AE421)&gt;75,VALUE(AE421)&lt;91),VALUE(AE421)&gt;95),"",CONCATENATE(IF(OR(VALUE(AE421)=91,VALUE(AE421)=71,VALUE(AE421)=11),"onze",IF(OR(VALUE(AE421)=92,VALUE(AE421)=72,VALUE(AE421)=12),"douze",IF(OR(VALUE(AE421)=93,VALUE(AE421)=73,VALUE(AE421)=13),"treize",IF(OR(AE421=94,AE421=74,AE421=14),"quatorze",IF(OR(AE421=95,AE421=75,AE421=15),"quinze")))))," million"))</f>
        <v/>
      </c>
      <c r="AI421" s="46" t="str">
        <f t="shared" ref="AI421:AI443" si="2129">IF(OR(AE421=16,AE421=76,AE421=96),"seize million","")</f>
        <v/>
      </c>
      <c r="AJ421" s="46" t="str">
        <f t="shared" ref="AJ421:AJ443" si="2130">CONCATENATE(" ",AF421,AG421,AH421,AI421,IF(VALUE(CONCATENATE(J421,K421,L421))=0,"",IF(VALUE(L421)=0,"million","")),IF(AND(VALUE(CONCATENATE(J421,K421,L421))&gt;1,VALUE(CONCATENATE(M421,N421,O421,P421,Q421,R421))=0),"s",""))</f>
        <v xml:space="preserve"> </v>
      </c>
      <c r="AK421" s="45"/>
      <c r="AL421" s="46" t="str">
        <f t="shared" ref="AL421:AL443" si="2131">IF(OR(VALUE(M421)=0,VALUE(M421)&gt;5),"",CONCATENATE(IF(VALUE(M421)=1,"",IF(VALUE(M421)=2,"deux ",IF(VALUE(M421)=3,"trois ",IF(VALUE(M421)=4,"quatre ",IF(VALUE(M421)=5,"cinq "))))),"cent"))</f>
        <v/>
      </c>
      <c r="AM421" s="46" t="str">
        <f t="shared" ref="AM421:AM443" si="2132">IF(OR(M421="",VALUE(M421)&lt;6),"",CONCATENATE(IF(VALUE(M421)=6,"six ",IF(VALUE(M421)=7,"sept ",IF(VALUE(M421)=8,"huit ",IF(VALUE(M421)=9,"neuf ")))),"cent"))</f>
        <v/>
      </c>
      <c r="AN421" s="46" t="str">
        <f t="shared" ref="AN421:AN443" si="2133">CONCATENATE(" ",AL421,AM421)</f>
        <v xml:space="preserve"> </v>
      </c>
      <c r="AO421" s="45"/>
      <c r="AP421" s="46" t="str">
        <f t="shared" ref="AP421:AP443" si="2134">IF(OR(N421="",VALUE(N421)=0,VALUE(N421)&gt;5,AND(VALUE(AT421)&gt;10,VALUE(AT421)&lt;17)),"",IF(OR(VALUE(AT421)=10,AND(VALUE(AT421)&gt;16,VALUE(AT421)&lt;20)),"dix",IF(VALUE(N421)=2,"vingt",IF(VALUE(N421)=3,"trente",IF(VALUE(N421)=4,"quarante",IF(VALUE(N421)=5,"cinquante"))))))</f>
        <v/>
      </c>
      <c r="AQ421" s="46" t="str">
        <f t="shared" ref="AQ421:AQ443" si="2135">IF(OR(N421="",VALUE(N421)&lt;6),"",IF(AND(VALUE(N421)=7,OR(VALUE(O421)=0,AT421&gt;76)),"soixante dix",IF(OR(VALUE(N421)=6,VALUE(N421)=7),"soixante",IF(AND(VALUE(N421)=9,OR(VALUE(O421)=0,VALUE(AT421)&gt;96)),"quatre vingt dix",IF(OR(VALUE(N421)=8,VALUE(N421)=9),"quatre vingt")))))</f>
        <v/>
      </c>
      <c r="AR421" s="46" t="str">
        <f t="shared" ref="AR421:AR443" si="2136">CONCATENATE(" ",AP421,AQ421,IF(OR(VALUE(O421)&lt;&gt;1,VALUE(N421)=0,VALUE(N421)=1,VALUE(N421)=8,VALUE(N421)=9),""," et"))</f>
        <v xml:space="preserve"> </v>
      </c>
      <c r="AS421" s="45"/>
      <c r="AT421" s="46">
        <f t="shared" ref="AT421:AT443" si="2137">VALUE(CONCATENATE(N421,O421))</f>
        <v>0</v>
      </c>
      <c r="AU421" s="46" t="str">
        <f t="shared" ref="AU421:AU443" si="2138">IF(OR(VALUE(O421)=0,AT421="",VALUE(O421)&gt;5,AND(VALUE(AT421)&gt;5,VALUE(AT421)&lt;16),AND(VALUE(AT421)&gt;65,VALUE(AT421)&lt;76),AND(VALUE(AT421)&gt;85,VALUE(AT421)&lt;96)),"",CONCATENATE(IF(VALUE(O421)=1,"un",IF(VALUE(O421)=2,"deux",IF(VALUE(O421)=3,"trois",IF(VALUE(O421)=4,"quatre",IF(VALUE(O421)=5,"cinq")))))," mille"))</f>
        <v/>
      </c>
      <c r="AV421" s="46" t="str">
        <f t="shared" ref="AV421:AV443" si="2139">IF(OR(AT421="",VALUE(O421)&lt;6,AND(VALUE(AT421)&gt;10,VALUE(AT421)&lt;17),AT421=76,AT421=96),"",CONCATENATE(IF(VALUE(O421)=6,"six",IF(VALUE(O421)=7,"sept",IF(VALUE(O421)=8,"huit",IF(VALUE(O421)=9,"neuf",IF(VALUE(AT421)=10,"dix")))))," mille"))</f>
        <v/>
      </c>
      <c r="AW421" s="46" t="str">
        <f t="shared" ref="AW421:AW443" si="2140">IF(OR(AT421="",VALUE(AT421)&lt;11,AND(VALUE(AT421)&gt;15,VALUE(AT421)&lt;71),AND(VALUE(AT421)&gt;75,VALUE(AT421)&lt;91),VALUE(AT421)&gt;95),"",CONCATENATE(IF(OR(VALUE(AT421)=91,VALUE(AT421)=71,VALUE(AT421)=11),"onze",IF(OR(VALUE(AT421)=92,VALUE(AT421)=72,VALUE(AT421)=12),"douze",IF(OR(VALUE(AT421)=93,VALUE(AT421)=73,VALUE(AT421)=13),"treize",IF(OR(AT421=94,AT421=74,AT421=14),"quatorze",IF(OR(AT421=95,AT421=75,AT421=15),"quinze")))))," mille"))</f>
        <v/>
      </c>
      <c r="AX421" s="46" t="str">
        <f t="shared" ref="AX421:AX443" si="2141">IF(OR(AT421=16,AT421=76,AT421=96),"seize mille","")</f>
        <v/>
      </c>
      <c r="AY421" s="46" t="str">
        <f t="shared" ref="AY421:AY443" si="2142">IF(AND(AU421="un mille",H421&lt;10000)," mille",CONCATENATE(" ",AU421,AV421,AW421,AX421,IF(VALUE(CONCATENATE(M421,N421,O421))=0,"",IF(VALUE(O421)=0," mille","")),IF(AND(VALUE(CONCATENATE(M421,N421,O421))&gt;1,VALUE(CONCATENATE(P421,Q421,R421))=0),"s","")))</f>
        <v xml:space="preserve"> </v>
      </c>
      <c r="AZ421" s="45"/>
      <c r="BA421" s="46" t="str">
        <f t="shared" ref="BA421:BA443" si="2143">IF(OR(VALUE(P421)=0,VALUE(P421)&gt;5),"",CONCATENATE(IF(VALUE(P421)=1,"",IF(VALUE(P421)=2,"deux ",IF(VALUE(P421)=3,"trois ",IF(VALUE(P421)=4,"quatre ",IF(VALUE(P421)=5,"cinq "))))),"cent"))</f>
        <v/>
      </c>
      <c r="BB421" s="46" t="str">
        <f t="shared" ref="BB421:BB443" si="2144">IF(OR(P421="",VALUE(P421)&lt;6),"",CONCATENATE(IF(VALUE(P421)=6,"six ",IF(VALUE(P421)=7,"sept ",IF(VALUE(P421)=8,"huit ",IF(VALUE(P421)=9,"neuf ")))),"cent"))</f>
        <v/>
      </c>
      <c r="BC421" s="46" t="str">
        <f t="shared" ref="BC421:BC443" si="2145">CONCATENATE(" ",BA421,BB421)</f>
        <v xml:space="preserve"> </v>
      </c>
      <c r="BD421" s="45"/>
      <c r="BE421" s="46" t="str">
        <f t="shared" ref="BE421:BE443" si="2146">IF(OR(Q421="",VALUE(Q421)=0,VALUE(Q421)&gt;5,AND(VALUE(BI421)&gt;10,VALUE(BI421)&lt;17)),"",IF(OR(VALUE(BI421)=10,AND(VALUE(BI421)&gt;16,VALUE(BI421)&lt;20)),"dix",IF(VALUE(Q421)=2,"vingt",IF(VALUE(Q421)=3,"trente",IF(VALUE(Q421)=4,"quarante",IF(VALUE(Q421)=5,"cinquante"))))))</f>
        <v/>
      </c>
      <c r="BF421" s="46" t="str">
        <f t="shared" ref="BF421:BF443" si="2147">IF(OR(Q421="",VALUE(Q421)&lt;6),"",IF(AND(VALUE(Q421)=7,OR(VALUE(R421)=0,BI421&gt;76)),"soixante dix",IF(OR(VALUE(Q421)=6,VALUE(Q421)=7),"soixante",IF(AND(VALUE(Q421)=9,OR(VALUE(R421)=0,VALUE(BI421)&gt;96)),"quatre vingt dix",IF(OR(VALUE(Q421)=8,VALUE(Q421)=9),"quatre vingt")))))</f>
        <v/>
      </c>
      <c r="BG421" s="46" t="str">
        <f t="shared" ref="BG421:BG443" si="2148">CONCATENATE(" ",BE421,BF421,IF(OR(VALUE(R421)&lt;&gt;1,VALUE(Q421)=0,VALUE(Q421)=1,VALUE(Q421)=8,VALUE(Q421)=9),""," et"))</f>
        <v xml:space="preserve"> </v>
      </c>
      <c r="BH421" s="45"/>
      <c r="BI421" s="46">
        <f t="shared" ref="BI421:BI443" si="2149">VALUE(CONCATENATE(Q421,R421))</f>
        <v>0</v>
      </c>
      <c r="BJ421" s="46" t="str">
        <f t="shared" ref="BJ421:BJ443" si="2150">IF(OR(VALUE(R421)=0,BI421="",VALUE(R421)&gt;5,AND(VALUE(BI421)&gt;5,VALUE(BI421)&lt;16),AND(VALUE(BI421)&gt;65,VALUE(BI421)&lt;76),AND(VALUE(BI421)&gt;85,VALUE(BI421)&lt;96)),"",CONCATENATE(IF(VALUE(R421)=1,"un",IF(VALUE(R421)=2,"deux",IF(VALUE(R421)=3,"trois",IF(VALUE(R421)=4,"quatre",IF(VALUE(R421)=5,"cinq")))))," euro"))</f>
        <v/>
      </c>
      <c r="BK421" s="46" t="str">
        <f t="shared" ref="BK421:BK443" si="2151">IF(OR(BI421="",VALUE(R421)&lt;6,AND(VALUE(BI421)&gt;10,VALUE(BI421)&lt;17),BI421=76,BI421=96),"",CONCATENATE(IF(VALUE(R421)=6,"six",IF(VALUE(R421)=7,"sept",IF(VALUE(R421)=8,"huit",IF(VALUE(R421)=9,"neuf",IF(VALUE(BI421)=10,"dix")))))," euro"))</f>
        <v/>
      </c>
      <c r="BL421" s="46" t="str">
        <f t="shared" ref="BL421:BL443" si="2152">IF(OR(BI421="",VALUE(BI421)&lt;11,AND(VALUE(BI421)&gt;15,VALUE(BI421)&lt;71),AND(VALUE(BI421)&gt;75,VALUE(BI421)&lt;91),VALUE(BI421)&gt;95),"",CONCATENATE(IF(OR(VALUE(BI421)=91,VALUE(BI421)=71,VALUE(BI421)=11),"onze",IF(OR(VALUE(BI421)=92,VALUE(BI421)=72,VALUE(BI421)=12),"douze",IF(OR(VALUE(BI421)=93,VALUE(BI421)=73,VALUE(BI421)=13),"treize",IF(OR(BI421=94,BI421=74,BI421=14),"quatorze",IF(OR(BI421=95,BI421=75,BI421=15),"quinze")))))," euro"))</f>
        <v/>
      </c>
      <c r="BM421" s="46" t="str">
        <f t="shared" ref="BM421:BM443" si="2153">IF(OR(BI421=16,BI421=76,BI421=96),"seize euro","")</f>
        <v/>
      </c>
      <c r="BN421" s="46" t="str">
        <f t="shared" ref="BN421:BN443" si="2154">IF(VALUE(CONCATENATE(J421,K421,L421,M421,N421,O421,P421,Q421,R421))=0,"zero euro",CONCATENATE(" ",BJ421,BK421,BL421,BM421,IF(VALUE(CONCATENATE(M421,N421,O421,P421,Q421,R421))=0," d'",""),IF(OR(VALUE(R421)=0,VALUE(CONCATENATE(P421,Q421,R421))=0)," euro",""),IF(VALUE(CONCATENATE(J421,K421,L421,M421,N421,O421,P421,Q421,R421))&gt;1,"s","")))</f>
        <v>zero euro</v>
      </c>
      <c r="BO421" s="45"/>
      <c r="BP421" s="46" t="str">
        <f t="shared" ref="BP421:BP443" si="2155">IF(VALUE(CONCATENATE(T421,U421))=0,""," virgule")</f>
        <v/>
      </c>
      <c r="BQ421" s="45"/>
      <c r="BR421" s="46" t="str">
        <f t="shared" ref="BR421:BR443" si="2156">IF(OR(T421="",VALUE(T421)=0,VALUE(T421)&gt;5,AND(VALUE(BV421)&gt;10,VALUE(BV421)&lt;17)),"",IF(OR(VALUE(BV421)=10,AND(VALUE(BV421)&gt;16,VALUE(BV421)&lt;20)),"dix",IF(VALUE(T421)=2,"vingt",IF(VALUE(T421)=3,"trente",IF(VALUE(T421)=4,"quarante",IF(VALUE(T421)=5,"cinquante"))))))</f>
        <v/>
      </c>
      <c r="BS421" s="46" t="str">
        <f t="shared" ref="BS421:BS443" si="2157">IF(OR(T421="",VALUE(T421)&lt;6),"",IF(AND(VALUE(T421)=7,OR(VALUE(U421)=0,BV421&gt;76)),"soixante dix",IF(OR(VALUE(T421)=6,VALUE(T421)=7),"soixante",IF(AND(VALUE(T421)=9,OR(VALUE(U421)=0,VALUE(BV421)&gt;96)),"quatre vingt dix",IF(OR(VALUE(T421)=8,VALUE(T421)=9),"quatre vingt")))))</f>
        <v/>
      </c>
      <c r="BT421" s="46" t="str">
        <f t="shared" ref="BT421:BT443" si="2158">CONCATENATE(" ",BR421,BS421,IF(OR(VALUE(U421)&lt;&gt;1,VALUE(T421)=0,VALUE(T421)=1,VALUE(T421)=8,VALUE(T421)=9),""," et"))</f>
        <v xml:space="preserve"> </v>
      </c>
      <c r="BU421" s="45"/>
      <c r="BV421" s="46">
        <f t="shared" ref="BV421:BV443" si="2159">VALUE(CONCATENATE(T421,U421))</f>
        <v>0</v>
      </c>
      <c r="BW421" s="46" t="str">
        <f>IF(OR(VALUE(U421)=0,BV421="",VALUE(U421)&gt;5,AND(VALUE(BV421)&gt;5,VALUE(BV421)&lt;16),AND(VALUE(BV421)&gt;65,VALUE(BV421)&lt;76),AND(VALUE(BV421)&gt;85,VALUE(BV421)&lt;96)),"",CONCATENATE(IF(VALUE(U421)=1,"un",IF(VALUE(U421)=2,"deux",IF(VALUE(U421)=3,"trois",IF(VALUE(U421)=4,"quatre",IF(VALUE(U421)=5,"cinq")))))," centime"))</f>
        <v/>
      </c>
      <c r="BX421" s="46" t="str">
        <f>IF(OR(BV421="",VALUE(U421)&lt;6,AND(VALUE(BV421)&gt;10,VALUE(BV421)&lt;17),BV421=76,BV421=96),"",CONCATENATE(IF(VALUE(U421)=6,"six",IF(VALUE(U421)=7,"sept",IF(VALUE(U421)=8,"huit",IF(VALUE(U421)=9,"neuf",IF(VALUE(BV421)=10,"dix")))))," centime"))</f>
        <v/>
      </c>
      <c r="BY421" s="46" t="str">
        <f>IF(OR(BV421="",VALUE(BV421)&lt;11,AND(VALUE(BV421)&gt;15,VALUE(BV421)&lt;71),AND(VALUE(BV421)&gt;75,VALUE(BV421)&lt;91),VALUE(BV421)&gt;95),"",CONCATENATE(IF(OR(VALUE(BV421)=91,VALUE(BV421)=71,VALUE(BV421)=11),"onze",IF(OR(VALUE(BV421)=92,VALUE(BV421)=72,VALUE(BV421)=12),"douze",IF(OR(VALUE(BV421)=93,VALUE(BV421)=73,VALUE(BV421)=13),"treize",IF(OR(BV421=94,BV421=74,BV421=14),"quatorze",IF(OR(BV421=95,BV421=75,BV421=15),"quinze")))))," centime"))</f>
        <v/>
      </c>
      <c r="BZ421" s="46" t="str">
        <f>IF(OR(BV421=16,BV421=76,BV421=96),"seize centime","")</f>
        <v/>
      </c>
      <c r="CA421" s="46" t="str">
        <f>CONCATENATE(" ",BW421,BX421,BY421,BZ421,IF(AND(VALUE(RIGHT(I421,2))&lt;&gt;0,VALUE(RIGHT(I421,1))=0),"centime",""),IF(VALUE(CONCATENATE(T421,U421))&gt;1,"s",""))</f>
        <v xml:space="preserve"> </v>
      </c>
      <c r="CB421" s="45"/>
      <c r="CC421" s="19" t="str">
        <f t="shared" ref="CC421:CC443" si="2160">CONCATENATE(Y421,AC421,AJ421,AN421,AR421,AY421,BC421,BG421,BN421,BP421,BT421,CA421)</f>
        <v xml:space="preserve">       zero euro  </v>
      </c>
      <c r="CD421" s="47" t="e">
        <f>#REF!*H421</f>
        <v>#REF!</v>
      </c>
    </row>
    <row r="422" spans="1:82" ht="11.25" x14ac:dyDescent="0.2">
      <c r="A422" s="23" t="s">
        <v>337</v>
      </c>
      <c r="B422" s="39">
        <v>5</v>
      </c>
      <c r="C422" s="39">
        <v>1</v>
      </c>
      <c r="D422" s="39">
        <v>1</v>
      </c>
      <c r="E422" s="49">
        <f>IF(G422="","",MAX(E$9:E421)+1)</f>
        <v>315</v>
      </c>
      <c r="F422" s="74" t="s">
        <v>63</v>
      </c>
      <c r="G422" s="48" t="s">
        <v>374</v>
      </c>
      <c r="H422" s="43">
        <v>0</v>
      </c>
      <c r="I422" s="44" t="str">
        <f t="shared" si="2107"/>
        <v xml:space="preserve"> 0,00</v>
      </c>
      <c r="J422" s="44" t="str">
        <f t="shared" si="2108"/>
        <v>0</v>
      </c>
      <c r="K422" s="44" t="str">
        <f t="shared" si="2109"/>
        <v>0</v>
      </c>
      <c r="L422" s="44" t="str">
        <f t="shared" si="2110"/>
        <v>0</v>
      </c>
      <c r="M422" s="44" t="str">
        <f t="shared" si="2111"/>
        <v>0</v>
      </c>
      <c r="N422" s="44" t="str">
        <f t="shared" si="2112"/>
        <v>0</v>
      </c>
      <c r="O422" s="44" t="str">
        <f t="shared" si="2113"/>
        <v>0</v>
      </c>
      <c r="P422" s="44" t="str">
        <f t="shared" si="2114"/>
        <v>0</v>
      </c>
      <c r="Q422" s="44" t="str">
        <f t="shared" si="2115"/>
        <v>0</v>
      </c>
      <c r="R422" s="44" t="str">
        <f t="shared" si="2116"/>
        <v>0</v>
      </c>
      <c r="S422" s="44" t="s">
        <v>12</v>
      </c>
      <c r="T422" s="44" t="str">
        <f t="shared" si="2117"/>
        <v>0</v>
      </c>
      <c r="U422" s="44" t="str">
        <f t="shared" si="2118"/>
        <v>0</v>
      </c>
      <c r="V422" s="45"/>
      <c r="W422" s="46" t="str">
        <f t="shared" si="2119"/>
        <v/>
      </c>
      <c r="X422" s="46" t="str">
        <f t="shared" si="2120"/>
        <v/>
      </c>
      <c r="Y422" s="46" t="str">
        <f t="shared" si="2121"/>
        <v/>
      </c>
      <c r="Z422" s="45"/>
      <c r="AA422" s="46" t="str">
        <f t="shared" si="2122"/>
        <v/>
      </c>
      <c r="AB422" s="46" t="str">
        <f t="shared" si="2123"/>
        <v/>
      </c>
      <c r="AC422" s="46" t="str">
        <f t="shared" si="2124"/>
        <v xml:space="preserve"> </v>
      </c>
      <c r="AD422" s="45"/>
      <c r="AE422" s="46">
        <f t="shared" si="2125"/>
        <v>0</v>
      </c>
      <c r="AF422" s="46" t="str">
        <f t="shared" si="2126"/>
        <v/>
      </c>
      <c r="AG422" s="46" t="str">
        <f t="shared" si="2127"/>
        <v/>
      </c>
      <c r="AH422" s="46" t="str">
        <f t="shared" si="2128"/>
        <v/>
      </c>
      <c r="AI422" s="46" t="str">
        <f t="shared" si="2129"/>
        <v/>
      </c>
      <c r="AJ422" s="46" t="str">
        <f t="shared" si="2130"/>
        <v xml:space="preserve"> </v>
      </c>
      <c r="AK422" s="45"/>
      <c r="AL422" s="46" t="str">
        <f t="shared" si="2131"/>
        <v/>
      </c>
      <c r="AM422" s="46" t="str">
        <f t="shared" si="2132"/>
        <v/>
      </c>
      <c r="AN422" s="46" t="str">
        <f t="shared" si="2133"/>
        <v xml:space="preserve"> </v>
      </c>
      <c r="AO422" s="45"/>
      <c r="AP422" s="46" t="str">
        <f t="shared" si="2134"/>
        <v/>
      </c>
      <c r="AQ422" s="46" t="str">
        <f t="shared" si="2135"/>
        <v/>
      </c>
      <c r="AR422" s="46" t="str">
        <f t="shared" si="2136"/>
        <v xml:space="preserve"> </v>
      </c>
      <c r="AS422" s="45"/>
      <c r="AT422" s="46">
        <f t="shared" si="2137"/>
        <v>0</v>
      </c>
      <c r="AU422" s="46" t="str">
        <f t="shared" si="2138"/>
        <v/>
      </c>
      <c r="AV422" s="46" t="str">
        <f t="shared" si="2139"/>
        <v/>
      </c>
      <c r="AW422" s="46" t="str">
        <f t="shared" si="2140"/>
        <v/>
      </c>
      <c r="AX422" s="46" t="str">
        <f t="shared" si="2141"/>
        <v/>
      </c>
      <c r="AY422" s="46" t="str">
        <f t="shared" si="2142"/>
        <v xml:space="preserve"> </v>
      </c>
      <c r="AZ422" s="45"/>
      <c r="BA422" s="46" t="str">
        <f t="shared" si="2143"/>
        <v/>
      </c>
      <c r="BB422" s="46" t="str">
        <f t="shared" si="2144"/>
        <v/>
      </c>
      <c r="BC422" s="46" t="str">
        <f t="shared" si="2145"/>
        <v xml:space="preserve"> </v>
      </c>
      <c r="BD422" s="45"/>
      <c r="BE422" s="46" t="str">
        <f t="shared" si="2146"/>
        <v/>
      </c>
      <c r="BF422" s="46" t="str">
        <f t="shared" si="2147"/>
        <v/>
      </c>
      <c r="BG422" s="46" t="str">
        <f t="shared" si="2148"/>
        <v xml:space="preserve"> </v>
      </c>
      <c r="BH422" s="45"/>
      <c r="BI422" s="46">
        <f t="shared" si="2149"/>
        <v>0</v>
      </c>
      <c r="BJ422" s="46" t="str">
        <f t="shared" si="2150"/>
        <v/>
      </c>
      <c r="BK422" s="46" t="str">
        <f t="shared" si="2151"/>
        <v/>
      </c>
      <c r="BL422" s="46" t="str">
        <f t="shared" si="2152"/>
        <v/>
      </c>
      <c r="BM422" s="46" t="str">
        <f t="shared" si="2153"/>
        <v/>
      </c>
      <c r="BN422" s="46" t="str">
        <f t="shared" si="2154"/>
        <v>zero euro</v>
      </c>
      <c r="BO422" s="45"/>
      <c r="BP422" s="46" t="str">
        <f t="shared" si="2155"/>
        <v/>
      </c>
      <c r="BQ422" s="45"/>
      <c r="BR422" s="46" t="str">
        <f t="shared" si="2156"/>
        <v/>
      </c>
      <c r="BS422" s="46" t="str">
        <f t="shared" si="2157"/>
        <v/>
      </c>
      <c r="BT422" s="46" t="str">
        <f t="shared" si="2158"/>
        <v xml:space="preserve"> </v>
      </c>
      <c r="BU422" s="45"/>
      <c r="BV422" s="46">
        <f t="shared" si="2159"/>
        <v>0</v>
      </c>
      <c r="BW422" s="46" t="str">
        <f>IF(OR(VALUE(U422)=0,BV422="",VALUE(U422)&gt;5,AND(VALUE(BV422)&gt;5,VALUE(BV422)&lt;16),AND(VALUE(BV422)&gt;65,VALUE(BV422)&lt;76),AND(VALUE(BV422)&gt;85,VALUE(BV422)&lt;96)),"",CONCATENATE(IF(VALUE(U422)=1,"un",IF(VALUE(U422)=2,"deux",IF(VALUE(U422)=3,"trois",IF(VALUE(U422)=4,"quatre",IF(VALUE(U422)=5,"cinq")))))," centime"))</f>
        <v/>
      </c>
      <c r="BX422" s="46" t="str">
        <f>IF(OR(BV422="",VALUE(U422)&lt;6,AND(VALUE(BV422)&gt;10,VALUE(BV422)&lt;17),BV422=76,BV422=96),"",CONCATENATE(IF(VALUE(U422)=6,"six",IF(VALUE(U422)=7,"sept",IF(VALUE(U422)=8,"huit",IF(VALUE(U422)=9,"neuf",IF(VALUE(BV422)=10,"dix")))))," centime"))</f>
        <v/>
      </c>
      <c r="BY422" s="46" t="str">
        <f>IF(OR(BV422="",VALUE(BV422)&lt;11,AND(VALUE(BV422)&gt;15,VALUE(BV422)&lt;71),AND(VALUE(BV422)&gt;75,VALUE(BV422)&lt;91),VALUE(BV422)&gt;95),"",CONCATENATE(IF(OR(VALUE(BV422)=91,VALUE(BV422)=71,VALUE(BV422)=11),"onze",IF(OR(VALUE(BV422)=92,VALUE(BV422)=72,VALUE(BV422)=12),"douze",IF(OR(VALUE(BV422)=93,VALUE(BV422)=73,VALUE(BV422)=13),"treize",IF(OR(BV422=94,BV422=74,BV422=14),"quatorze",IF(OR(BV422=95,BV422=75,BV422=15),"quinze")))))," centime"))</f>
        <v/>
      </c>
      <c r="BZ422" s="46" t="str">
        <f>IF(OR(BV422=16,BV422=76,BV422=96),"seize centime","")</f>
        <v/>
      </c>
      <c r="CA422" s="46" t="str">
        <f>CONCATENATE(" ",BW422,BX422,BY422,BZ422,IF(AND(VALUE(RIGHT(I422,2))&lt;&gt;0,VALUE(RIGHT(I422,1))=0),"centime",""),IF(VALUE(CONCATENATE(T422,U422))&gt;1,"s",""))</f>
        <v xml:space="preserve"> </v>
      </c>
      <c r="CB422" s="45"/>
      <c r="CC422" s="19" t="str">
        <f t="shared" si="2160"/>
        <v xml:space="preserve">       zero euro  </v>
      </c>
      <c r="CD422" s="47" t="e">
        <f>#REF!*H422</f>
        <v>#REF!</v>
      </c>
    </row>
    <row r="423" spans="1:82" ht="15" customHeight="1" x14ac:dyDescent="0.2">
      <c r="A423" s="23" t="s">
        <v>337</v>
      </c>
      <c r="B423" s="34">
        <v>5</v>
      </c>
      <c r="C423" s="34">
        <v>1</v>
      </c>
      <c r="D423" s="34">
        <v>2</v>
      </c>
      <c r="E423" s="35" t="str">
        <f>IF(G423="","",MAX(E$9:E422)+1)</f>
        <v/>
      </c>
      <c r="F423" s="71" t="s">
        <v>64</v>
      </c>
      <c r="G423" s="37"/>
      <c r="H423" s="38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6"/>
      <c r="W423" s="46"/>
      <c r="X423" s="46"/>
      <c r="Y423" s="46"/>
      <c r="Z423" s="46"/>
      <c r="AA423" s="46"/>
      <c r="AB423" s="46"/>
      <c r="AC423" s="46"/>
      <c r="AD423" s="46"/>
      <c r="AE423" s="46"/>
      <c r="AF423" s="46"/>
      <c r="AG423" s="46"/>
      <c r="AH423" s="46"/>
      <c r="AI423" s="46"/>
      <c r="AJ423" s="46"/>
      <c r="AK423" s="46"/>
      <c r="AL423" s="46"/>
      <c r="AM423" s="46"/>
      <c r="AN423" s="46"/>
      <c r="AO423" s="46"/>
      <c r="AP423" s="46"/>
      <c r="AQ423" s="46"/>
      <c r="AR423" s="46"/>
      <c r="AS423" s="46"/>
      <c r="AT423" s="46"/>
      <c r="AU423" s="46"/>
      <c r="AV423" s="46"/>
      <c r="AW423" s="46"/>
      <c r="AX423" s="46"/>
      <c r="AY423" s="46"/>
      <c r="AZ423" s="46"/>
      <c r="BA423" s="46"/>
      <c r="BB423" s="46"/>
      <c r="BC423" s="46"/>
      <c r="BD423" s="46"/>
      <c r="BE423" s="46"/>
      <c r="BF423" s="46"/>
      <c r="BG423" s="46"/>
      <c r="BH423" s="46"/>
      <c r="BI423" s="46"/>
      <c r="BJ423" s="46"/>
      <c r="BK423" s="46"/>
      <c r="BL423" s="46"/>
      <c r="BM423" s="46"/>
      <c r="BN423" s="46"/>
      <c r="BO423" s="46"/>
      <c r="BP423" s="46"/>
      <c r="BQ423" s="46"/>
      <c r="BR423" s="46"/>
      <c r="BS423" s="46"/>
      <c r="BT423" s="46"/>
      <c r="BU423" s="46"/>
      <c r="BV423" s="46"/>
      <c r="BW423" s="46"/>
      <c r="BX423" s="46"/>
      <c r="BY423" s="46"/>
      <c r="BZ423" s="46"/>
      <c r="CA423" s="46"/>
      <c r="CB423" s="46"/>
      <c r="CC423" s="59"/>
      <c r="CD423" s="59"/>
    </row>
    <row r="424" spans="1:82" ht="11.25" x14ac:dyDescent="0.2">
      <c r="A424" s="23" t="s">
        <v>337</v>
      </c>
      <c r="B424" s="39">
        <v>5</v>
      </c>
      <c r="C424" s="39">
        <v>1</v>
      </c>
      <c r="D424" s="39">
        <v>2</v>
      </c>
      <c r="E424" s="49">
        <f>IF(G424="","",MAX(E$9:E423)+1)</f>
        <v>316</v>
      </c>
      <c r="F424" s="74" t="s">
        <v>66</v>
      </c>
      <c r="G424" s="48" t="s">
        <v>374</v>
      </c>
      <c r="H424" s="43">
        <v>0</v>
      </c>
      <c r="I424" s="44" t="str">
        <f t="shared" si="2107"/>
        <v xml:space="preserve"> 0,00</v>
      </c>
      <c r="J424" s="44" t="str">
        <f t="shared" si="2108"/>
        <v>0</v>
      </c>
      <c r="K424" s="44" t="str">
        <f t="shared" si="2109"/>
        <v>0</v>
      </c>
      <c r="L424" s="44" t="str">
        <f t="shared" si="2110"/>
        <v>0</v>
      </c>
      <c r="M424" s="44" t="str">
        <f t="shared" si="2111"/>
        <v>0</v>
      </c>
      <c r="N424" s="44" t="str">
        <f t="shared" si="2112"/>
        <v>0</v>
      </c>
      <c r="O424" s="44" t="str">
        <f t="shared" si="2113"/>
        <v>0</v>
      </c>
      <c r="P424" s="44" t="str">
        <f t="shared" si="2114"/>
        <v>0</v>
      </c>
      <c r="Q424" s="44" t="str">
        <f t="shared" si="2115"/>
        <v>0</v>
      </c>
      <c r="R424" s="44" t="str">
        <f t="shared" si="2116"/>
        <v>0</v>
      </c>
      <c r="S424" s="44" t="s">
        <v>12</v>
      </c>
      <c r="T424" s="44" t="str">
        <f t="shared" si="2117"/>
        <v>0</v>
      </c>
      <c r="U424" s="44" t="str">
        <f t="shared" si="2118"/>
        <v>0</v>
      </c>
      <c r="V424" s="45"/>
      <c r="W424" s="46" t="str">
        <f t="shared" si="2119"/>
        <v/>
      </c>
      <c r="X424" s="46" t="str">
        <f t="shared" si="2120"/>
        <v/>
      </c>
      <c r="Y424" s="46" t="str">
        <f t="shared" si="2121"/>
        <v/>
      </c>
      <c r="Z424" s="45"/>
      <c r="AA424" s="46" t="str">
        <f t="shared" si="2122"/>
        <v/>
      </c>
      <c r="AB424" s="46" t="str">
        <f t="shared" si="2123"/>
        <v/>
      </c>
      <c r="AC424" s="46" t="str">
        <f t="shared" si="2124"/>
        <v xml:space="preserve"> </v>
      </c>
      <c r="AD424" s="45"/>
      <c r="AE424" s="46">
        <f t="shared" si="2125"/>
        <v>0</v>
      </c>
      <c r="AF424" s="46" t="str">
        <f t="shared" si="2126"/>
        <v/>
      </c>
      <c r="AG424" s="46" t="str">
        <f t="shared" si="2127"/>
        <v/>
      </c>
      <c r="AH424" s="46" t="str">
        <f t="shared" si="2128"/>
        <v/>
      </c>
      <c r="AI424" s="46" t="str">
        <f t="shared" si="2129"/>
        <v/>
      </c>
      <c r="AJ424" s="46" t="str">
        <f t="shared" si="2130"/>
        <v xml:space="preserve"> </v>
      </c>
      <c r="AK424" s="45"/>
      <c r="AL424" s="46" t="str">
        <f t="shared" si="2131"/>
        <v/>
      </c>
      <c r="AM424" s="46" t="str">
        <f t="shared" si="2132"/>
        <v/>
      </c>
      <c r="AN424" s="46" t="str">
        <f t="shared" si="2133"/>
        <v xml:space="preserve"> </v>
      </c>
      <c r="AO424" s="45"/>
      <c r="AP424" s="46" t="str">
        <f t="shared" si="2134"/>
        <v/>
      </c>
      <c r="AQ424" s="46" t="str">
        <f t="shared" si="2135"/>
        <v/>
      </c>
      <c r="AR424" s="46" t="str">
        <f t="shared" si="2136"/>
        <v xml:space="preserve"> </v>
      </c>
      <c r="AS424" s="45"/>
      <c r="AT424" s="46">
        <f t="shared" si="2137"/>
        <v>0</v>
      </c>
      <c r="AU424" s="46" t="str">
        <f t="shared" si="2138"/>
        <v/>
      </c>
      <c r="AV424" s="46" t="str">
        <f t="shared" si="2139"/>
        <v/>
      </c>
      <c r="AW424" s="46" t="str">
        <f t="shared" si="2140"/>
        <v/>
      </c>
      <c r="AX424" s="46" t="str">
        <f t="shared" si="2141"/>
        <v/>
      </c>
      <c r="AY424" s="46" t="str">
        <f t="shared" si="2142"/>
        <v xml:space="preserve"> </v>
      </c>
      <c r="AZ424" s="45"/>
      <c r="BA424" s="46" t="str">
        <f t="shared" si="2143"/>
        <v/>
      </c>
      <c r="BB424" s="46" t="str">
        <f t="shared" si="2144"/>
        <v/>
      </c>
      <c r="BC424" s="46" t="str">
        <f t="shared" si="2145"/>
        <v xml:space="preserve"> </v>
      </c>
      <c r="BD424" s="45"/>
      <c r="BE424" s="46" t="str">
        <f t="shared" si="2146"/>
        <v/>
      </c>
      <c r="BF424" s="46" t="str">
        <f t="shared" si="2147"/>
        <v/>
      </c>
      <c r="BG424" s="46" t="str">
        <f t="shared" si="2148"/>
        <v xml:space="preserve"> </v>
      </c>
      <c r="BH424" s="45"/>
      <c r="BI424" s="46">
        <f t="shared" si="2149"/>
        <v>0</v>
      </c>
      <c r="BJ424" s="46" t="str">
        <f t="shared" si="2150"/>
        <v/>
      </c>
      <c r="BK424" s="46" t="str">
        <f t="shared" si="2151"/>
        <v/>
      </c>
      <c r="BL424" s="46" t="str">
        <f t="shared" si="2152"/>
        <v/>
      </c>
      <c r="BM424" s="46" t="str">
        <f t="shared" si="2153"/>
        <v/>
      </c>
      <c r="BN424" s="46" t="str">
        <f t="shared" si="2154"/>
        <v>zero euro</v>
      </c>
      <c r="BO424" s="45"/>
      <c r="BP424" s="46" t="str">
        <f t="shared" si="2155"/>
        <v/>
      </c>
      <c r="BQ424" s="45"/>
      <c r="BR424" s="46" t="str">
        <f t="shared" si="2156"/>
        <v/>
      </c>
      <c r="BS424" s="46" t="str">
        <f t="shared" si="2157"/>
        <v/>
      </c>
      <c r="BT424" s="46" t="str">
        <f t="shared" si="2158"/>
        <v xml:space="preserve"> </v>
      </c>
      <c r="BU424" s="45"/>
      <c r="BV424" s="46">
        <f t="shared" si="2159"/>
        <v>0</v>
      </c>
      <c r="BW424" s="46" t="str">
        <f>IF(OR(VALUE(U424)=0,BV424="",VALUE(U424)&gt;5,AND(VALUE(BV424)&gt;5,VALUE(BV424)&lt;16),AND(VALUE(BV424)&gt;65,VALUE(BV424)&lt;76),AND(VALUE(BV424)&gt;85,VALUE(BV424)&lt;96)),"",CONCATENATE(IF(VALUE(U424)=1,"un",IF(VALUE(U424)=2,"deux",IF(VALUE(U424)=3,"trois",IF(VALUE(U424)=4,"quatre",IF(VALUE(U424)=5,"cinq")))))," centime"))</f>
        <v/>
      </c>
      <c r="BX424" s="46" t="str">
        <f>IF(OR(BV424="",VALUE(U424)&lt;6,AND(VALUE(BV424)&gt;10,VALUE(BV424)&lt;17),BV424=76,BV424=96),"",CONCATENATE(IF(VALUE(U424)=6,"six",IF(VALUE(U424)=7,"sept",IF(VALUE(U424)=8,"huit",IF(VALUE(U424)=9,"neuf",IF(VALUE(BV424)=10,"dix")))))," centime"))</f>
        <v/>
      </c>
      <c r="BY424" s="46" t="str">
        <f>IF(OR(BV424="",VALUE(BV424)&lt;11,AND(VALUE(BV424)&gt;15,VALUE(BV424)&lt;71),AND(VALUE(BV424)&gt;75,VALUE(BV424)&lt;91),VALUE(BV424)&gt;95),"",CONCATENATE(IF(OR(VALUE(BV424)=91,VALUE(BV424)=71,VALUE(BV424)=11),"onze",IF(OR(VALUE(BV424)=92,VALUE(BV424)=72,VALUE(BV424)=12),"douze",IF(OR(VALUE(BV424)=93,VALUE(BV424)=73,VALUE(BV424)=13),"treize",IF(OR(BV424=94,BV424=74,BV424=14),"quatorze",IF(OR(BV424=95,BV424=75,BV424=15),"quinze")))))," centime"))</f>
        <v/>
      </c>
      <c r="BZ424" s="46" t="str">
        <f>IF(OR(BV424=16,BV424=76,BV424=96),"seize centime","")</f>
        <v/>
      </c>
      <c r="CA424" s="46" t="str">
        <f>CONCATENATE(" ",BW424,BX424,BY424,BZ424,IF(AND(VALUE(RIGHT(I424,2))&lt;&gt;0,VALUE(RIGHT(I424,1))=0),"centime",""),IF(VALUE(CONCATENATE(T424,U424))&gt;1,"s",""))</f>
        <v xml:space="preserve"> </v>
      </c>
      <c r="CB424" s="45"/>
      <c r="CC424" s="19" t="str">
        <f t="shared" si="2160"/>
        <v xml:space="preserve">       zero euro  </v>
      </c>
      <c r="CD424" s="47" t="e">
        <f>#REF!*H424</f>
        <v>#REF!</v>
      </c>
    </row>
    <row r="425" spans="1:82" ht="15" customHeight="1" x14ac:dyDescent="0.2">
      <c r="A425" s="23" t="s">
        <v>337</v>
      </c>
      <c r="B425" s="34">
        <v>5</v>
      </c>
      <c r="C425" s="34">
        <v>1</v>
      </c>
      <c r="D425" s="34">
        <v>3</v>
      </c>
      <c r="E425" s="35" t="str">
        <f>IF(G425="","",MAX(E$9:E424)+1)</f>
        <v/>
      </c>
      <c r="F425" s="71" t="s">
        <v>67</v>
      </c>
      <c r="G425" s="37"/>
      <c r="H425" s="38"/>
      <c r="I425" s="44"/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6"/>
      <c r="W425" s="46"/>
      <c r="X425" s="46"/>
      <c r="Y425" s="46"/>
      <c r="Z425" s="46"/>
      <c r="AA425" s="46"/>
      <c r="AB425" s="46"/>
      <c r="AC425" s="46"/>
      <c r="AD425" s="46"/>
      <c r="AE425" s="46"/>
      <c r="AF425" s="46"/>
      <c r="AG425" s="46"/>
      <c r="AH425" s="46"/>
      <c r="AI425" s="46"/>
      <c r="AJ425" s="46"/>
      <c r="AK425" s="46"/>
      <c r="AL425" s="46"/>
      <c r="AM425" s="46"/>
      <c r="AN425" s="46"/>
      <c r="AO425" s="46"/>
      <c r="AP425" s="46"/>
      <c r="AQ425" s="46"/>
      <c r="AR425" s="46"/>
      <c r="AS425" s="46"/>
      <c r="AT425" s="46"/>
      <c r="AU425" s="46"/>
      <c r="AV425" s="46"/>
      <c r="AW425" s="46"/>
      <c r="AX425" s="46"/>
      <c r="AY425" s="46"/>
      <c r="AZ425" s="46"/>
      <c r="BA425" s="46"/>
      <c r="BB425" s="46"/>
      <c r="BC425" s="46"/>
      <c r="BD425" s="46"/>
      <c r="BE425" s="46"/>
      <c r="BF425" s="46"/>
      <c r="BG425" s="46"/>
      <c r="BH425" s="46"/>
      <c r="BI425" s="46"/>
      <c r="BJ425" s="46"/>
      <c r="BK425" s="46"/>
      <c r="BL425" s="46"/>
      <c r="BM425" s="46"/>
      <c r="BN425" s="46"/>
      <c r="BO425" s="46"/>
      <c r="BP425" s="46"/>
      <c r="BQ425" s="46"/>
      <c r="BR425" s="46"/>
      <c r="BS425" s="46"/>
      <c r="BT425" s="46"/>
      <c r="BU425" s="46"/>
      <c r="BV425" s="46"/>
      <c r="BW425" s="46"/>
      <c r="BX425" s="46"/>
      <c r="BY425" s="46"/>
      <c r="BZ425" s="46"/>
      <c r="CA425" s="46"/>
      <c r="CB425" s="46"/>
      <c r="CC425" s="59"/>
      <c r="CD425" s="59"/>
    </row>
    <row r="426" spans="1:82" ht="11.25" x14ac:dyDescent="0.2">
      <c r="A426" s="23" t="s">
        <v>337</v>
      </c>
      <c r="B426" s="39">
        <v>5</v>
      </c>
      <c r="C426" s="39">
        <v>1</v>
      </c>
      <c r="D426" s="39">
        <v>3</v>
      </c>
      <c r="E426" s="49">
        <f>IF(G426="","",MAX(E$9:E425)+1)</f>
        <v>317</v>
      </c>
      <c r="F426" s="74" t="s">
        <v>65</v>
      </c>
      <c r="G426" s="48" t="s">
        <v>374</v>
      </c>
      <c r="H426" s="43">
        <v>0</v>
      </c>
      <c r="I426" s="44" t="str">
        <f t="shared" ref="I426:I443" si="2161">IF(H426=INT(H426),CONCATENATE(" ",H426,",00"),IF(INT(H426*10)=H426*10,CONCATENATE(" ",H426,"0"),CONCATENATE(" ",H426)))</f>
        <v xml:space="preserve"> 0,00</v>
      </c>
      <c r="J426" s="44" t="str">
        <f t="shared" si="2108"/>
        <v>0</v>
      </c>
      <c r="K426" s="44" t="str">
        <f t="shared" si="2109"/>
        <v>0</v>
      </c>
      <c r="L426" s="44" t="str">
        <f t="shared" si="2110"/>
        <v>0</v>
      </c>
      <c r="M426" s="44" t="str">
        <f t="shared" si="2111"/>
        <v>0</v>
      </c>
      <c r="N426" s="44" t="str">
        <f t="shared" si="2112"/>
        <v>0</v>
      </c>
      <c r="O426" s="44" t="str">
        <f t="shared" si="2113"/>
        <v>0</v>
      </c>
      <c r="P426" s="44" t="str">
        <f t="shared" si="2114"/>
        <v>0</v>
      </c>
      <c r="Q426" s="44" t="str">
        <f t="shared" si="2115"/>
        <v>0</v>
      </c>
      <c r="R426" s="44" t="str">
        <f t="shared" si="2116"/>
        <v>0</v>
      </c>
      <c r="S426" s="44" t="s">
        <v>12</v>
      </c>
      <c r="T426" s="44" t="str">
        <f t="shared" si="2117"/>
        <v>0</v>
      </c>
      <c r="U426" s="44" t="str">
        <f t="shared" si="2118"/>
        <v>0</v>
      </c>
      <c r="V426" s="45"/>
      <c r="W426" s="46" t="str">
        <f t="shared" si="2119"/>
        <v/>
      </c>
      <c r="X426" s="46" t="str">
        <f t="shared" si="2120"/>
        <v/>
      </c>
      <c r="Y426" s="46" t="str">
        <f t="shared" si="2121"/>
        <v/>
      </c>
      <c r="Z426" s="45"/>
      <c r="AA426" s="46" t="str">
        <f t="shared" si="2122"/>
        <v/>
      </c>
      <c r="AB426" s="46" t="str">
        <f t="shared" si="2123"/>
        <v/>
      </c>
      <c r="AC426" s="46" t="str">
        <f t="shared" si="2124"/>
        <v xml:space="preserve"> </v>
      </c>
      <c r="AD426" s="45"/>
      <c r="AE426" s="46">
        <f t="shared" si="2125"/>
        <v>0</v>
      </c>
      <c r="AF426" s="46" t="str">
        <f t="shared" si="2126"/>
        <v/>
      </c>
      <c r="AG426" s="46" t="str">
        <f t="shared" si="2127"/>
        <v/>
      </c>
      <c r="AH426" s="46" t="str">
        <f t="shared" si="2128"/>
        <v/>
      </c>
      <c r="AI426" s="46" t="str">
        <f t="shared" si="2129"/>
        <v/>
      </c>
      <c r="AJ426" s="46" t="str">
        <f t="shared" si="2130"/>
        <v xml:space="preserve"> </v>
      </c>
      <c r="AK426" s="45"/>
      <c r="AL426" s="46" t="str">
        <f t="shared" si="2131"/>
        <v/>
      </c>
      <c r="AM426" s="46" t="str">
        <f t="shared" si="2132"/>
        <v/>
      </c>
      <c r="AN426" s="46" t="str">
        <f t="shared" si="2133"/>
        <v xml:space="preserve"> </v>
      </c>
      <c r="AO426" s="45"/>
      <c r="AP426" s="46" t="str">
        <f t="shared" si="2134"/>
        <v/>
      </c>
      <c r="AQ426" s="46" t="str">
        <f t="shared" si="2135"/>
        <v/>
      </c>
      <c r="AR426" s="46" t="str">
        <f t="shared" si="2136"/>
        <v xml:space="preserve"> </v>
      </c>
      <c r="AS426" s="45"/>
      <c r="AT426" s="46">
        <f t="shared" si="2137"/>
        <v>0</v>
      </c>
      <c r="AU426" s="46" t="str">
        <f t="shared" si="2138"/>
        <v/>
      </c>
      <c r="AV426" s="46" t="str">
        <f t="shared" si="2139"/>
        <v/>
      </c>
      <c r="AW426" s="46" t="str">
        <f t="shared" si="2140"/>
        <v/>
      </c>
      <c r="AX426" s="46" t="str">
        <f t="shared" si="2141"/>
        <v/>
      </c>
      <c r="AY426" s="46" t="str">
        <f t="shared" si="2142"/>
        <v xml:space="preserve"> </v>
      </c>
      <c r="AZ426" s="45"/>
      <c r="BA426" s="46" t="str">
        <f t="shared" si="2143"/>
        <v/>
      </c>
      <c r="BB426" s="46" t="str">
        <f t="shared" si="2144"/>
        <v/>
      </c>
      <c r="BC426" s="46" t="str">
        <f t="shared" si="2145"/>
        <v xml:space="preserve"> </v>
      </c>
      <c r="BD426" s="45"/>
      <c r="BE426" s="46" t="str">
        <f t="shared" si="2146"/>
        <v/>
      </c>
      <c r="BF426" s="46" t="str">
        <f t="shared" si="2147"/>
        <v/>
      </c>
      <c r="BG426" s="46" t="str">
        <f t="shared" si="2148"/>
        <v xml:space="preserve"> </v>
      </c>
      <c r="BH426" s="45"/>
      <c r="BI426" s="46">
        <f t="shared" si="2149"/>
        <v>0</v>
      </c>
      <c r="BJ426" s="46" t="str">
        <f t="shared" si="2150"/>
        <v/>
      </c>
      <c r="BK426" s="46" t="str">
        <f t="shared" si="2151"/>
        <v/>
      </c>
      <c r="BL426" s="46" t="str">
        <f t="shared" si="2152"/>
        <v/>
      </c>
      <c r="BM426" s="46" t="str">
        <f t="shared" si="2153"/>
        <v/>
      </c>
      <c r="BN426" s="46" t="str">
        <f t="shared" si="2154"/>
        <v>zero euro</v>
      </c>
      <c r="BO426" s="45"/>
      <c r="BP426" s="46" t="str">
        <f t="shared" si="2155"/>
        <v/>
      </c>
      <c r="BQ426" s="45"/>
      <c r="BR426" s="46" t="str">
        <f t="shared" si="2156"/>
        <v/>
      </c>
      <c r="BS426" s="46" t="str">
        <f t="shared" si="2157"/>
        <v/>
      </c>
      <c r="BT426" s="46" t="str">
        <f t="shared" si="2158"/>
        <v xml:space="preserve"> </v>
      </c>
      <c r="BU426" s="45"/>
      <c r="BV426" s="46">
        <f t="shared" si="2159"/>
        <v>0</v>
      </c>
      <c r="BW426" s="46" t="str">
        <f t="shared" ref="BW426:BW435" si="2162">IF(OR(VALUE(U426)=0,BV426="",VALUE(U426)&gt;5,AND(VALUE(BV426)&gt;5,VALUE(BV426)&lt;16),AND(VALUE(BV426)&gt;65,VALUE(BV426)&lt;76),AND(VALUE(BV426)&gt;85,VALUE(BV426)&lt;96)),"",CONCATENATE(IF(VALUE(U426)=1,"un",IF(VALUE(U426)=2,"deux",IF(VALUE(U426)=3,"trois",IF(VALUE(U426)=4,"quatre",IF(VALUE(U426)=5,"cinq")))))," centime"))</f>
        <v/>
      </c>
      <c r="BX426" s="46" t="str">
        <f t="shared" ref="BX426:BX435" si="2163">IF(OR(BV426="",VALUE(U426)&lt;6,AND(VALUE(BV426)&gt;10,VALUE(BV426)&lt;17),BV426=76,BV426=96),"",CONCATENATE(IF(VALUE(U426)=6,"six",IF(VALUE(U426)=7,"sept",IF(VALUE(U426)=8,"huit",IF(VALUE(U426)=9,"neuf",IF(VALUE(BV426)=10,"dix")))))," centime"))</f>
        <v/>
      </c>
      <c r="BY426" s="46" t="str">
        <f t="shared" ref="BY426:BY435" si="2164">IF(OR(BV426="",VALUE(BV426)&lt;11,AND(VALUE(BV426)&gt;15,VALUE(BV426)&lt;71),AND(VALUE(BV426)&gt;75,VALUE(BV426)&lt;91),VALUE(BV426)&gt;95),"",CONCATENATE(IF(OR(VALUE(BV426)=91,VALUE(BV426)=71,VALUE(BV426)=11),"onze",IF(OR(VALUE(BV426)=92,VALUE(BV426)=72,VALUE(BV426)=12),"douze",IF(OR(VALUE(BV426)=93,VALUE(BV426)=73,VALUE(BV426)=13),"treize",IF(OR(BV426=94,BV426=74,BV426=14),"quatorze",IF(OR(BV426=95,BV426=75,BV426=15),"quinze")))))," centime"))</f>
        <v/>
      </c>
      <c r="BZ426" s="46" t="str">
        <f t="shared" ref="BZ426:BZ435" si="2165">IF(OR(BV426=16,BV426=76,BV426=96),"seize centime","")</f>
        <v/>
      </c>
      <c r="CA426" s="46" t="str">
        <f t="shared" ref="CA426:CA435" si="2166">CONCATENATE(" ",BW426,BX426,BY426,BZ426,IF(AND(VALUE(RIGHT(I426,2))&lt;&gt;0,VALUE(RIGHT(I426,1))=0),"centime",""),IF(VALUE(CONCATENATE(T426,U426))&gt;1,"s",""))</f>
        <v xml:space="preserve"> </v>
      </c>
      <c r="CB426" s="45"/>
      <c r="CC426" s="19" t="str">
        <f t="shared" si="2160"/>
        <v xml:space="preserve">       zero euro  </v>
      </c>
      <c r="CD426" s="47" t="e">
        <f>#REF!*H426</f>
        <v>#REF!</v>
      </c>
    </row>
    <row r="427" spans="1:82" ht="11.25" x14ac:dyDescent="0.2">
      <c r="A427" s="23" t="s">
        <v>337</v>
      </c>
      <c r="B427" s="39">
        <v>5</v>
      </c>
      <c r="C427" s="39">
        <v>1</v>
      </c>
      <c r="D427" s="39">
        <v>3</v>
      </c>
      <c r="E427" s="49">
        <f>IF(G427="","",MAX(E$9:E426)+1)</f>
        <v>318</v>
      </c>
      <c r="F427" s="74" t="s">
        <v>66</v>
      </c>
      <c r="G427" s="48" t="s">
        <v>374</v>
      </c>
      <c r="H427" s="43">
        <v>0</v>
      </c>
      <c r="I427" s="44" t="str">
        <f t="shared" si="2161"/>
        <v xml:space="preserve"> 0,00</v>
      </c>
      <c r="J427" s="44" t="str">
        <f t="shared" si="2108"/>
        <v>0</v>
      </c>
      <c r="K427" s="44" t="str">
        <f t="shared" si="2109"/>
        <v>0</v>
      </c>
      <c r="L427" s="44" t="str">
        <f t="shared" si="2110"/>
        <v>0</v>
      </c>
      <c r="M427" s="44" t="str">
        <f t="shared" si="2111"/>
        <v>0</v>
      </c>
      <c r="N427" s="44" t="str">
        <f t="shared" si="2112"/>
        <v>0</v>
      </c>
      <c r="O427" s="44" t="str">
        <f t="shared" si="2113"/>
        <v>0</v>
      </c>
      <c r="P427" s="44" t="str">
        <f t="shared" si="2114"/>
        <v>0</v>
      </c>
      <c r="Q427" s="44" t="str">
        <f t="shared" si="2115"/>
        <v>0</v>
      </c>
      <c r="R427" s="44" t="str">
        <f t="shared" si="2116"/>
        <v>0</v>
      </c>
      <c r="S427" s="44" t="s">
        <v>12</v>
      </c>
      <c r="T427" s="44" t="str">
        <f t="shared" si="2117"/>
        <v>0</v>
      </c>
      <c r="U427" s="44" t="str">
        <f t="shared" si="2118"/>
        <v>0</v>
      </c>
      <c r="V427" s="45"/>
      <c r="W427" s="46" t="str">
        <f t="shared" si="2119"/>
        <v/>
      </c>
      <c r="X427" s="46" t="str">
        <f t="shared" si="2120"/>
        <v/>
      </c>
      <c r="Y427" s="46" t="str">
        <f t="shared" si="2121"/>
        <v/>
      </c>
      <c r="Z427" s="45"/>
      <c r="AA427" s="46" t="str">
        <f t="shared" si="2122"/>
        <v/>
      </c>
      <c r="AB427" s="46" t="str">
        <f t="shared" si="2123"/>
        <v/>
      </c>
      <c r="AC427" s="46" t="str">
        <f t="shared" si="2124"/>
        <v xml:space="preserve"> </v>
      </c>
      <c r="AD427" s="45"/>
      <c r="AE427" s="46">
        <f t="shared" si="2125"/>
        <v>0</v>
      </c>
      <c r="AF427" s="46" t="str">
        <f t="shared" si="2126"/>
        <v/>
      </c>
      <c r="AG427" s="46" t="str">
        <f t="shared" si="2127"/>
        <v/>
      </c>
      <c r="AH427" s="46" t="str">
        <f t="shared" si="2128"/>
        <v/>
      </c>
      <c r="AI427" s="46" t="str">
        <f t="shared" si="2129"/>
        <v/>
      </c>
      <c r="AJ427" s="46" t="str">
        <f t="shared" si="2130"/>
        <v xml:space="preserve"> </v>
      </c>
      <c r="AK427" s="45"/>
      <c r="AL427" s="46" t="str">
        <f t="shared" si="2131"/>
        <v/>
      </c>
      <c r="AM427" s="46" t="str">
        <f t="shared" si="2132"/>
        <v/>
      </c>
      <c r="AN427" s="46" t="str">
        <f t="shared" si="2133"/>
        <v xml:space="preserve"> </v>
      </c>
      <c r="AO427" s="45"/>
      <c r="AP427" s="46" t="str">
        <f t="shared" si="2134"/>
        <v/>
      </c>
      <c r="AQ427" s="46" t="str">
        <f t="shared" si="2135"/>
        <v/>
      </c>
      <c r="AR427" s="46" t="str">
        <f t="shared" si="2136"/>
        <v xml:space="preserve"> </v>
      </c>
      <c r="AS427" s="45"/>
      <c r="AT427" s="46">
        <f t="shared" si="2137"/>
        <v>0</v>
      </c>
      <c r="AU427" s="46" t="str">
        <f t="shared" si="2138"/>
        <v/>
      </c>
      <c r="AV427" s="46" t="str">
        <f t="shared" si="2139"/>
        <v/>
      </c>
      <c r="AW427" s="46" t="str">
        <f t="shared" si="2140"/>
        <v/>
      </c>
      <c r="AX427" s="46" t="str">
        <f t="shared" si="2141"/>
        <v/>
      </c>
      <c r="AY427" s="46" t="str">
        <f t="shared" si="2142"/>
        <v xml:space="preserve"> </v>
      </c>
      <c r="AZ427" s="45"/>
      <c r="BA427" s="46" t="str">
        <f t="shared" si="2143"/>
        <v/>
      </c>
      <c r="BB427" s="46" t="str">
        <f t="shared" si="2144"/>
        <v/>
      </c>
      <c r="BC427" s="46" t="str">
        <f t="shared" si="2145"/>
        <v xml:space="preserve"> </v>
      </c>
      <c r="BD427" s="45"/>
      <c r="BE427" s="46" t="str">
        <f t="shared" si="2146"/>
        <v/>
      </c>
      <c r="BF427" s="46" t="str">
        <f t="shared" si="2147"/>
        <v/>
      </c>
      <c r="BG427" s="46" t="str">
        <f t="shared" si="2148"/>
        <v xml:space="preserve"> </v>
      </c>
      <c r="BH427" s="45"/>
      <c r="BI427" s="46">
        <f t="shared" si="2149"/>
        <v>0</v>
      </c>
      <c r="BJ427" s="46" t="str">
        <f t="shared" si="2150"/>
        <v/>
      </c>
      <c r="BK427" s="46" t="str">
        <f t="shared" si="2151"/>
        <v/>
      </c>
      <c r="BL427" s="46" t="str">
        <f t="shared" si="2152"/>
        <v/>
      </c>
      <c r="BM427" s="46" t="str">
        <f t="shared" si="2153"/>
        <v/>
      </c>
      <c r="BN427" s="46" t="str">
        <f t="shared" si="2154"/>
        <v>zero euro</v>
      </c>
      <c r="BO427" s="45"/>
      <c r="BP427" s="46" t="str">
        <f t="shared" si="2155"/>
        <v/>
      </c>
      <c r="BQ427" s="45"/>
      <c r="BR427" s="46" t="str">
        <f t="shared" si="2156"/>
        <v/>
      </c>
      <c r="BS427" s="46" t="str">
        <f t="shared" si="2157"/>
        <v/>
      </c>
      <c r="BT427" s="46" t="str">
        <f t="shared" si="2158"/>
        <v xml:space="preserve"> </v>
      </c>
      <c r="BU427" s="45"/>
      <c r="BV427" s="46">
        <f t="shared" si="2159"/>
        <v>0</v>
      </c>
      <c r="BW427" s="46" t="str">
        <f t="shared" si="2162"/>
        <v/>
      </c>
      <c r="BX427" s="46" t="str">
        <f t="shared" si="2163"/>
        <v/>
      </c>
      <c r="BY427" s="46" t="str">
        <f t="shared" si="2164"/>
        <v/>
      </c>
      <c r="BZ427" s="46" t="str">
        <f t="shared" si="2165"/>
        <v/>
      </c>
      <c r="CA427" s="46" t="str">
        <f t="shared" si="2166"/>
        <v xml:space="preserve"> </v>
      </c>
      <c r="CB427" s="45"/>
      <c r="CC427" s="19" t="str">
        <f t="shared" si="2160"/>
        <v xml:space="preserve">       zero euro  </v>
      </c>
      <c r="CD427" s="47" t="e">
        <f>#REF!*H427</f>
        <v>#REF!</v>
      </c>
    </row>
    <row r="428" spans="1:82" ht="11.25" x14ac:dyDescent="0.2">
      <c r="A428" s="23" t="s">
        <v>337</v>
      </c>
      <c r="B428" s="39">
        <v>5</v>
      </c>
      <c r="C428" s="39">
        <v>1</v>
      </c>
      <c r="D428" s="39">
        <v>3</v>
      </c>
      <c r="E428" s="49">
        <f>IF(G428="","",MAX(E$9:E427)+1)</f>
        <v>319</v>
      </c>
      <c r="F428" s="74" t="s">
        <v>68</v>
      </c>
      <c r="G428" s="48" t="s">
        <v>374</v>
      </c>
      <c r="H428" s="43">
        <v>0</v>
      </c>
      <c r="I428" s="44" t="str">
        <f t="shared" si="2161"/>
        <v xml:space="preserve"> 0,00</v>
      </c>
      <c r="J428" s="44" t="str">
        <f t="shared" si="2108"/>
        <v>0</v>
      </c>
      <c r="K428" s="44" t="str">
        <f t="shared" si="2109"/>
        <v>0</v>
      </c>
      <c r="L428" s="44" t="str">
        <f t="shared" si="2110"/>
        <v>0</v>
      </c>
      <c r="M428" s="44" t="str">
        <f t="shared" si="2111"/>
        <v>0</v>
      </c>
      <c r="N428" s="44" t="str">
        <f t="shared" si="2112"/>
        <v>0</v>
      </c>
      <c r="O428" s="44" t="str">
        <f t="shared" si="2113"/>
        <v>0</v>
      </c>
      <c r="P428" s="44" t="str">
        <f t="shared" si="2114"/>
        <v>0</v>
      </c>
      <c r="Q428" s="44" t="str">
        <f t="shared" si="2115"/>
        <v>0</v>
      </c>
      <c r="R428" s="44" t="str">
        <f t="shared" si="2116"/>
        <v>0</v>
      </c>
      <c r="S428" s="44" t="s">
        <v>12</v>
      </c>
      <c r="T428" s="44" t="str">
        <f t="shared" si="2117"/>
        <v>0</v>
      </c>
      <c r="U428" s="44" t="str">
        <f t="shared" si="2118"/>
        <v>0</v>
      </c>
      <c r="V428" s="45"/>
      <c r="W428" s="46" t="str">
        <f t="shared" si="2119"/>
        <v/>
      </c>
      <c r="X428" s="46" t="str">
        <f t="shared" si="2120"/>
        <v/>
      </c>
      <c r="Y428" s="46" t="str">
        <f t="shared" si="2121"/>
        <v/>
      </c>
      <c r="Z428" s="45"/>
      <c r="AA428" s="46" t="str">
        <f t="shared" si="2122"/>
        <v/>
      </c>
      <c r="AB428" s="46" t="str">
        <f t="shared" si="2123"/>
        <v/>
      </c>
      <c r="AC428" s="46" t="str">
        <f t="shared" si="2124"/>
        <v xml:space="preserve"> </v>
      </c>
      <c r="AD428" s="45"/>
      <c r="AE428" s="46">
        <f t="shared" si="2125"/>
        <v>0</v>
      </c>
      <c r="AF428" s="46" t="str">
        <f t="shared" si="2126"/>
        <v/>
      </c>
      <c r="AG428" s="46" t="str">
        <f t="shared" si="2127"/>
        <v/>
      </c>
      <c r="AH428" s="46" t="str">
        <f t="shared" si="2128"/>
        <v/>
      </c>
      <c r="AI428" s="46" t="str">
        <f t="shared" si="2129"/>
        <v/>
      </c>
      <c r="AJ428" s="46" t="str">
        <f t="shared" si="2130"/>
        <v xml:space="preserve"> </v>
      </c>
      <c r="AK428" s="45"/>
      <c r="AL428" s="46" t="str">
        <f t="shared" si="2131"/>
        <v/>
      </c>
      <c r="AM428" s="46" t="str">
        <f t="shared" si="2132"/>
        <v/>
      </c>
      <c r="AN428" s="46" t="str">
        <f t="shared" si="2133"/>
        <v xml:space="preserve"> </v>
      </c>
      <c r="AO428" s="45"/>
      <c r="AP428" s="46" t="str">
        <f t="shared" si="2134"/>
        <v/>
      </c>
      <c r="AQ428" s="46" t="str">
        <f t="shared" si="2135"/>
        <v/>
      </c>
      <c r="AR428" s="46" t="str">
        <f t="shared" si="2136"/>
        <v xml:space="preserve"> </v>
      </c>
      <c r="AS428" s="45"/>
      <c r="AT428" s="46">
        <f t="shared" si="2137"/>
        <v>0</v>
      </c>
      <c r="AU428" s="46" t="str">
        <f t="shared" si="2138"/>
        <v/>
      </c>
      <c r="AV428" s="46" t="str">
        <f t="shared" si="2139"/>
        <v/>
      </c>
      <c r="AW428" s="46" t="str">
        <f t="shared" si="2140"/>
        <v/>
      </c>
      <c r="AX428" s="46" t="str">
        <f t="shared" si="2141"/>
        <v/>
      </c>
      <c r="AY428" s="46" t="str">
        <f t="shared" si="2142"/>
        <v xml:space="preserve"> </v>
      </c>
      <c r="AZ428" s="45"/>
      <c r="BA428" s="46" t="str">
        <f t="shared" si="2143"/>
        <v/>
      </c>
      <c r="BB428" s="46" t="str">
        <f t="shared" si="2144"/>
        <v/>
      </c>
      <c r="BC428" s="46" t="str">
        <f t="shared" si="2145"/>
        <v xml:space="preserve"> </v>
      </c>
      <c r="BD428" s="45"/>
      <c r="BE428" s="46" t="str">
        <f t="shared" si="2146"/>
        <v/>
      </c>
      <c r="BF428" s="46" t="str">
        <f t="shared" si="2147"/>
        <v/>
      </c>
      <c r="BG428" s="46" t="str">
        <f t="shared" si="2148"/>
        <v xml:space="preserve"> </v>
      </c>
      <c r="BH428" s="45"/>
      <c r="BI428" s="46">
        <f t="shared" si="2149"/>
        <v>0</v>
      </c>
      <c r="BJ428" s="46" t="str">
        <f t="shared" si="2150"/>
        <v/>
      </c>
      <c r="BK428" s="46" t="str">
        <f t="shared" si="2151"/>
        <v/>
      </c>
      <c r="BL428" s="46" t="str">
        <f t="shared" si="2152"/>
        <v/>
      </c>
      <c r="BM428" s="46" t="str">
        <f t="shared" si="2153"/>
        <v/>
      </c>
      <c r="BN428" s="46" t="str">
        <f t="shared" si="2154"/>
        <v>zero euro</v>
      </c>
      <c r="BO428" s="45"/>
      <c r="BP428" s="46" t="str">
        <f t="shared" si="2155"/>
        <v/>
      </c>
      <c r="BQ428" s="45"/>
      <c r="BR428" s="46" t="str">
        <f t="shared" si="2156"/>
        <v/>
      </c>
      <c r="BS428" s="46" t="str">
        <f t="shared" si="2157"/>
        <v/>
      </c>
      <c r="BT428" s="46" t="str">
        <f t="shared" si="2158"/>
        <v xml:space="preserve"> </v>
      </c>
      <c r="BU428" s="45"/>
      <c r="BV428" s="46">
        <f t="shared" si="2159"/>
        <v>0</v>
      </c>
      <c r="BW428" s="46" t="str">
        <f t="shared" si="2162"/>
        <v/>
      </c>
      <c r="BX428" s="46" t="str">
        <f t="shared" si="2163"/>
        <v/>
      </c>
      <c r="BY428" s="46" t="str">
        <f t="shared" si="2164"/>
        <v/>
      </c>
      <c r="BZ428" s="46" t="str">
        <f t="shared" si="2165"/>
        <v/>
      </c>
      <c r="CA428" s="46" t="str">
        <f t="shared" si="2166"/>
        <v xml:space="preserve"> </v>
      </c>
      <c r="CB428" s="45"/>
      <c r="CC428" s="19" t="str">
        <f t="shared" si="2160"/>
        <v xml:space="preserve">       zero euro  </v>
      </c>
      <c r="CD428" s="47" t="e">
        <f>#REF!*H428</f>
        <v>#REF!</v>
      </c>
    </row>
    <row r="429" spans="1:82" ht="11.25" x14ac:dyDescent="0.2">
      <c r="A429" s="23" t="s">
        <v>337</v>
      </c>
      <c r="B429" s="39">
        <v>5</v>
      </c>
      <c r="C429" s="39">
        <v>1</v>
      </c>
      <c r="D429" s="39">
        <v>3</v>
      </c>
      <c r="E429" s="49">
        <f>IF(G429="","",MAX(E$9:E428)+1)</f>
        <v>320</v>
      </c>
      <c r="F429" s="74" t="s">
        <v>69</v>
      </c>
      <c r="G429" s="48" t="s">
        <v>374</v>
      </c>
      <c r="H429" s="43">
        <v>0</v>
      </c>
      <c r="I429" s="44" t="str">
        <f t="shared" si="2161"/>
        <v xml:space="preserve"> 0,00</v>
      </c>
      <c r="J429" s="44" t="str">
        <f t="shared" si="2108"/>
        <v>0</v>
      </c>
      <c r="K429" s="44" t="str">
        <f t="shared" si="2109"/>
        <v>0</v>
      </c>
      <c r="L429" s="44" t="str">
        <f t="shared" si="2110"/>
        <v>0</v>
      </c>
      <c r="M429" s="44" t="str">
        <f t="shared" si="2111"/>
        <v>0</v>
      </c>
      <c r="N429" s="44" t="str">
        <f t="shared" si="2112"/>
        <v>0</v>
      </c>
      <c r="O429" s="44" t="str">
        <f t="shared" si="2113"/>
        <v>0</v>
      </c>
      <c r="P429" s="44" t="str">
        <f t="shared" si="2114"/>
        <v>0</v>
      </c>
      <c r="Q429" s="44" t="str">
        <f t="shared" si="2115"/>
        <v>0</v>
      </c>
      <c r="R429" s="44" t="str">
        <f t="shared" si="2116"/>
        <v>0</v>
      </c>
      <c r="S429" s="44" t="s">
        <v>12</v>
      </c>
      <c r="T429" s="44" t="str">
        <f t="shared" si="2117"/>
        <v>0</v>
      </c>
      <c r="U429" s="44" t="str">
        <f t="shared" si="2118"/>
        <v>0</v>
      </c>
      <c r="V429" s="45"/>
      <c r="W429" s="46" t="str">
        <f t="shared" si="2119"/>
        <v/>
      </c>
      <c r="X429" s="46" t="str">
        <f t="shared" si="2120"/>
        <v/>
      </c>
      <c r="Y429" s="46" t="str">
        <f t="shared" si="2121"/>
        <v/>
      </c>
      <c r="Z429" s="45"/>
      <c r="AA429" s="46" t="str">
        <f t="shared" si="2122"/>
        <v/>
      </c>
      <c r="AB429" s="46" t="str">
        <f t="shared" si="2123"/>
        <v/>
      </c>
      <c r="AC429" s="46" t="str">
        <f t="shared" si="2124"/>
        <v xml:space="preserve"> </v>
      </c>
      <c r="AD429" s="45"/>
      <c r="AE429" s="46">
        <f t="shared" si="2125"/>
        <v>0</v>
      </c>
      <c r="AF429" s="46" t="str">
        <f t="shared" si="2126"/>
        <v/>
      </c>
      <c r="AG429" s="46" t="str">
        <f t="shared" si="2127"/>
        <v/>
      </c>
      <c r="AH429" s="46" t="str">
        <f t="shared" si="2128"/>
        <v/>
      </c>
      <c r="AI429" s="46" t="str">
        <f t="shared" si="2129"/>
        <v/>
      </c>
      <c r="AJ429" s="46" t="str">
        <f t="shared" si="2130"/>
        <v xml:space="preserve"> </v>
      </c>
      <c r="AK429" s="45"/>
      <c r="AL429" s="46" t="str">
        <f t="shared" si="2131"/>
        <v/>
      </c>
      <c r="AM429" s="46" t="str">
        <f t="shared" si="2132"/>
        <v/>
      </c>
      <c r="AN429" s="46" t="str">
        <f t="shared" si="2133"/>
        <v xml:space="preserve"> </v>
      </c>
      <c r="AO429" s="45"/>
      <c r="AP429" s="46" t="str">
        <f t="shared" si="2134"/>
        <v/>
      </c>
      <c r="AQ429" s="46" t="str">
        <f t="shared" si="2135"/>
        <v/>
      </c>
      <c r="AR429" s="46" t="str">
        <f t="shared" si="2136"/>
        <v xml:space="preserve"> </v>
      </c>
      <c r="AS429" s="45"/>
      <c r="AT429" s="46">
        <f t="shared" si="2137"/>
        <v>0</v>
      </c>
      <c r="AU429" s="46" t="str">
        <f t="shared" si="2138"/>
        <v/>
      </c>
      <c r="AV429" s="46" t="str">
        <f t="shared" si="2139"/>
        <v/>
      </c>
      <c r="AW429" s="46" t="str">
        <f t="shared" si="2140"/>
        <v/>
      </c>
      <c r="AX429" s="46" t="str">
        <f t="shared" si="2141"/>
        <v/>
      </c>
      <c r="AY429" s="46" t="str">
        <f t="shared" si="2142"/>
        <v xml:space="preserve"> </v>
      </c>
      <c r="AZ429" s="45"/>
      <c r="BA429" s="46" t="str">
        <f t="shared" si="2143"/>
        <v/>
      </c>
      <c r="BB429" s="46" t="str">
        <f t="shared" si="2144"/>
        <v/>
      </c>
      <c r="BC429" s="46" t="str">
        <f t="shared" si="2145"/>
        <v xml:space="preserve"> </v>
      </c>
      <c r="BD429" s="45"/>
      <c r="BE429" s="46" t="str">
        <f t="shared" si="2146"/>
        <v/>
      </c>
      <c r="BF429" s="46" t="str">
        <f t="shared" si="2147"/>
        <v/>
      </c>
      <c r="BG429" s="46" t="str">
        <f t="shared" si="2148"/>
        <v xml:space="preserve"> </v>
      </c>
      <c r="BH429" s="45"/>
      <c r="BI429" s="46">
        <f t="shared" si="2149"/>
        <v>0</v>
      </c>
      <c r="BJ429" s="46" t="str">
        <f t="shared" si="2150"/>
        <v/>
      </c>
      <c r="BK429" s="46" t="str">
        <f t="shared" si="2151"/>
        <v/>
      </c>
      <c r="BL429" s="46" t="str">
        <f t="shared" si="2152"/>
        <v/>
      </c>
      <c r="BM429" s="46" t="str">
        <f t="shared" si="2153"/>
        <v/>
      </c>
      <c r="BN429" s="46" t="str">
        <f t="shared" si="2154"/>
        <v>zero euro</v>
      </c>
      <c r="BO429" s="45"/>
      <c r="BP429" s="46" t="str">
        <f t="shared" si="2155"/>
        <v/>
      </c>
      <c r="BQ429" s="45"/>
      <c r="BR429" s="46" t="str">
        <f t="shared" si="2156"/>
        <v/>
      </c>
      <c r="BS429" s="46" t="str">
        <f t="shared" si="2157"/>
        <v/>
      </c>
      <c r="BT429" s="46" t="str">
        <f t="shared" si="2158"/>
        <v xml:space="preserve"> </v>
      </c>
      <c r="BU429" s="45"/>
      <c r="BV429" s="46">
        <f t="shared" si="2159"/>
        <v>0</v>
      </c>
      <c r="BW429" s="46" t="str">
        <f t="shared" si="2162"/>
        <v/>
      </c>
      <c r="BX429" s="46" t="str">
        <f t="shared" si="2163"/>
        <v/>
      </c>
      <c r="BY429" s="46" t="str">
        <f t="shared" si="2164"/>
        <v/>
      </c>
      <c r="BZ429" s="46" t="str">
        <f t="shared" si="2165"/>
        <v/>
      </c>
      <c r="CA429" s="46" t="str">
        <f t="shared" si="2166"/>
        <v xml:space="preserve"> </v>
      </c>
      <c r="CB429" s="45"/>
      <c r="CC429" s="19" t="str">
        <f t="shared" si="2160"/>
        <v xml:space="preserve">       zero euro  </v>
      </c>
      <c r="CD429" s="47" t="e">
        <f>#REF!*H429</f>
        <v>#REF!</v>
      </c>
    </row>
    <row r="430" spans="1:82" ht="11.25" x14ac:dyDescent="0.2">
      <c r="A430" s="23" t="s">
        <v>337</v>
      </c>
      <c r="B430" s="39">
        <v>5</v>
      </c>
      <c r="C430" s="39">
        <v>1</v>
      </c>
      <c r="D430" s="39">
        <v>3</v>
      </c>
      <c r="E430" s="49">
        <f>IF(G430="","",MAX(E$9:E429)+1)</f>
        <v>321</v>
      </c>
      <c r="F430" s="74" t="s">
        <v>70</v>
      </c>
      <c r="G430" s="48" t="s">
        <v>374</v>
      </c>
      <c r="H430" s="43">
        <v>0</v>
      </c>
      <c r="I430" s="44" t="str">
        <f t="shared" si="2161"/>
        <v xml:space="preserve"> 0,00</v>
      </c>
      <c r="J430" s="44" t="str">
        <f t="shared" si="2108"/>
        <v>0</v>
      </c>
      <c r="K430" s="44" t="str">
        <f t="shared" si="2109"/>
        <v>0</v>
      </c>
      <c r="L430" s="44" t="str">
        <f t="shared" si="2110"/>
        <v>0</v>
      </c>
      <c r="M430" s="44" t="str">
        <f t="shared" si="2111"/>
        <v>0</v>
      </c>
      <c r="N430" s="44" t="str">
        <f t="shared" si="2112"/>
        <v>0</v>
      </c>
      <c r="O430" s="44" t="str">
        <f t="shared" si="2113"/>
        <v>0</v>
      </c>
      <c r="P430" s="44" t="str">
        <f t="shared" si="2114"/>
        <v>0</v>
      </c>
      <c r="Q430" s="44" t="str">
        <f t="shared" si="2115"/>
        <v>0</v>
      </c>
      <c r="R430" s="44" t="str">
        <f t="shared" si="2116"/>
        <v>0</v>
      </c>
      <c r="S430" s="44" t="s">
        <v>12</v>
      </c>
      <c r="T430" s="44" t="str">
        <f t="shared" si="2117"/>
        <v>0</v>
      </c>
      <c r="U430" s="44" t="str">
        <f t="shared" si="2118"/>
        <v>0</v>
      </c>
      <c r="V430" s="45"/>
      <c r="W430" s="46" t="str">
        <f t="shared" si="2119"/>
        <v/>
      </c>
      <c r="X430" s="46" t="str">
        <f t="shared" si="2120"/>
        <v/>
      </c>
      <c r="Y430" s="46" t="str">
        <f t="shared" si="2121"/>
        <v/>
      </c>
      <c r="Z430" s="45"/>
      <c r="AA430" s="46" t="str">
        <f t="shared" si="2122"/>
        <v/>
      </c>
      <c r="AB430" s="46" t="str">
        <f t="shared" si="2123"/>
        <v/>
      </c>
      <c r="AC430" s="46" t="str">
        <f t="shared" si="2124"/>
        <v xml:space="preserve"> </v>
      </c>
      <c r="AD430" s="45"/>
      <c r="AE430" s="46">
        <f t="shared" si="2125"/>
        <v>0</v>
      </c>
      <c r="AF430" s="46" t="str">
        <f t="shared" si="2126"/>
        <v/>
      </c>
      <c r="AG430" s="46" t="str">
        <f t="shared" si="2127"/>
        <v/>
      </c>
      <c r="AH430" s="46" t="str">
        <f t="shared" si="2128"/>
        <v/>
      </c>
      <c r="AI430" s="46" t="str">
        <f t="shared" si="2129"/>
        <v/>
      </c>
      <c r="AJ430" s="46" t="str">
        <f t="shared" si="2130"/>
        <v xml:space="preserve"> </v>
      </c>
      <c r="AK430" s="45"/>
      <c r="AL430" s="46" t="str">
        <f t="shared" si="2131"/>
        <v/>
      </c>
      <c r="AM430" s="46" t="str">
        <f t="shared" si="2132"/>
        <v/>
      </c>
      <c r="AN430" s="46" t="str">
        <f t="shared" si="2133"/>
        <v xml:space="preserve"> </v>
      </c>
      <c r="AO430" s="45"/>
      <c r="AP430" s="46" t="str">
        <f t="shared" si="2134"/>
        <v/>
      </c>
      <c r="AQ430" s="46" t="str">
        <f t="shared" si="2135"/>
        <v/>
      </c>
      <c r="AR430" s="46" t="str">
        <f t="shared" si="2136"/>
        <v xml:space="preserve"> </v>
      </c>
      <c r="AS430" s="45"/>
      <c r="AT430" s="46">
        <f t="shared" si="2137"/>
        <v>0</v>
      </c>
      <c r="AU430" s="46" t="str">
        <f t="shared" si="2138"/>
        <v/>
      </c>
      <c r="AV430" s="46" t="str">
        <f t="shared" si="2139"/>
        <v/>
      </c>
      <c r="AW430" s="46" t="str">
        <f t="shared" si="2140"/>
        <v/>
      </c>
      <c r="AX430" s="46" t="str">
        <f t="shared" si="2141"/>
        <v/>
      </c>
      <c r="AY430" s="46" t="str">
        <f t="shared" si="2142"/>
        <v xml:space="preserve"> </v>
      </c>
      <c r="AZ430" s="45"/>
      <c r="BA430" s="46" t="str">
        <f t="shared" si="2143"/>
        <v/>
      </c>
      <c r="BB430" s="46" t="str">
        <f t="shared" si="2144"/>
        <v/>
      </c>
      <c r="BC430" s="46" t="str">
        <f t="shared" si="2145"/>
        <v xml:space="preserve"> </v>
      </c>
      <c r="BD430" s="45"/>
      <c r="BE430" s="46" t="str">
        <f t="shared" si="2146"/>
        <v/>
      </c>
      <c r="BF430" s="46" t="str">
        <f t="shared" si="2147"/>
        <v/>
      </c>
      <c r="BG430" s="46" t="str">
        <f t="shared" si="2148"/>
        <v xml:space="preserve"> </v>
      </c>
      <c r="BH430" s="45"/>
      <c r="BI430" s="46">
        <f t="shared" si="2149"/>
        <v>0</v>
      </c>
      <c r="BJ430" s="46" t="str">
        <f t="shared" si="2150"/>
        <v/>
      </c>
      <c r="BK430" s="46" t="str">
        <f t="shared" si="2151"/>
        <v/>
      </c>
      <c r="BL430" s="46" t="str">
        <f t="shared" si="2152"/>
        <v/>
      </c>
      <c r="BM430" s="46" t="str">
        <f t="shared" si="2153"/>
        <v/>
      </c>
      <c r="BN430" s="46" t="str">
        <f t="shared" si="2154"/>
        <v>zero euro</v>
      </c>
      <c r="BO430" s="45"/>
      <c r="BP430" s="46" t="str">
        <f t="shared" si="2155"/>
        <v/>
      </c>
      <c r="BQ430" s="45"/>
      <c r="BR430" s="46" t="str">
        <f t="shared" si="2156"/>
        <v/>
      </c>
      <c r="BS430" s="46" t="str">
        <f t="shared" si="2157"/>
        <v/>
      </c>
      <c r="BT430" s="46" t="str">
        <f t="shared" si="2158"/>
        <v xml:space="preserve"> </v>
      </c>
      <c r="BU430" s="45"/>
      <c r="BV430" s="46">
        <f t="shared" si="2159"/>
        <v>0</v>
      </c>
      <c r="BW430" s="46" t="str">
        <f t="shared" si="2162"/>
        <v/>
      </c>
      <c r="BX430" s="46" t="str">
        <f t="shared" si="2163"/>
        <v/>
      </c>
      <c r="BY430" s="46" t="str">
        <f t="shared" si="2164"/>
        <v/>
      </c>
      <c r="BZ430" s="46" t="str">
        <f t="shared" si="2165"/>
        <v/>
      </c>
      <c r="CA430" s="46" t="str">
        <f t="shared" si="2166"/>
        <v xml:space="preserve"> </v>
      </c>
      <c r="CB430" s="45"/>
      <c r="CC430" s="19" t="str">
        <f t="shared" si="2160"/>
        <v xml:space="preserve">       zero euro  </v>
      </c>
      <c r="CD430" s="47" t="e">
        <f>#REF!*H430</f>
        <v>#REF!</v>
      </c>
    </row>
    <row r="431" spans="1:82" ht="11.25" x14ac:dyDescent="0.2">
      <c r="A431" s="23" t="s">
        <v>337</v>
      </c>
      <c r="B431" s="39">
        <v>5</v>
      </c>
      <c r="C431" s="39">
        <v>1</v>
      </c>
      <c r="D431" s="39">
        <v>3</v>
      </c>
      <c r="E431" s="49">
        <f>IF(G431="","",MAX(E$9:E430)+1)</f>
        <v>322</v>
      </c>
      <c r="F431" s="74" t="s">
        <v>71</v>
      </c>
      <c r="G431" s="48" t="s">
        <v>374</v>
      </c>
      <c r="H431" s="43">
        <v>0</v>
      </c>
      <c r="I431" s="44" t="str">
        <f t="shared" si="2161"/>
        <v xml:space="preserve"> 0,00</v>
      </c>
      <c r="J431" s="44" t="str">
        <f t="shared" si="2108"/>
        <v>0</v>
      </c>
      <c r="K431" s="44" t="str">
        <f t="shared" si="2109"/>
        <v>0</v>
      </c>
      <c r="L431" s="44" t="str">
        <f t="shared" si="2110"/>
        <v>0</v>
      </c>
      <c r="M431" s="44" t="str">
        <f t="shared" si="2111"/>
        <v>0</v>
      </c>
      <c r="N431" s="44" t="str">
        <f t="shared" si="2112"/>
        <v>0</v>
      </c>
      <c r="O431" s="44" t="str">
        <f t="shared" si="2113"/>
        <v>0</v>
      </c>
      <c r="P431" s="44" t="str">
        <f t="shared" si="2114"/>
        <v>0</v>
      </c>
      <c r="Q431" s="44" t="str">
        <f t="shared" si="2115"/>
        <v>0</v>
      </c>
      <c r="R431" s="44" t="str">
        <f t="shared" si="2116"/>
        <v>0</v>
      </c>
      <c r="S431" s="44" t="s">
        <v>12</v>
      </c>
      <c r="T431" s="44" t="str">
        <f t="shared" si="2117"/>
        <v>0</v>
      </c>
      <c r="U431" s="44" t="str">
        <f t="shared" si="2118"/>
        <v>0</v>
      </c>
      <c r="V431" s="45"/>
      <c r="W431" s="46" t="str">
        <f t="shared" si="2119"/>
        <v/>
      </c>
      <c r="X431" s="46" t="str">
        <f t="shared" si="2120"/>
        <v/>
      </c>
      <c r="Y431" s="46" t="str">
        <f t="shared" si="2121"/>
        <v/>
      </c>
      <c r="Z431" s="45"/>
      <c r="AA431" s="46" t="str">
        <f t="shared" si="2122"/>
        <v/>
      </c>
      <c r="AB431" s="46" t="str">
        <f t="shared" si="2123"/>
        <v/>
      </c>
      <c r="AC431" s="46" t="str">
        <f t="shared" si="2124"/>
        <v xml:space="preserve"> </v>
      </c>
      <c r="AD431" s="45"/>
      <c r="AE431" s="46">
        <f t="shared" si="2125"/>
        <v>0</v>
      </c>
      <c r="AF431" s="46" t="str">
        <f t="shared" si="2126"/>
        <v/>
      </c>
      <c r="AG431" s="46" t="str">
        <f t="shared" si="2127"/>
        <v/>
      </c>
      <c r="AH431" s="46" t="str">
        <f t="shared" si="2128"/>
        <v/>
      </c>
      <c r="AI431" s="46" t="str">
        <f t="shared" si="2129"/>
        <v/>
      </c>
      <c r="AJ431" s="46" t="str">
        <f t="shared" si="2130"/>
        <v xml:space="preserve"> </v>
      </c>
      <c r="AK431" s="45"/>
      <c r="AL431" s="46" t="str">
        <f t="shared" si="2131"/>
        <v/>
      </c>
      <c r="AM431" s="46" t="str">
        <f t="shared" si="2132"/>
        <v/>
      </c>
      <c r="AN431" s="46" t="str">
        <f t="shared" si="2133"/>
        <v xml:space="preserve"> </v>
      </c>
      <c r="AO431" s="45"/>
      <c r="AP431" s="46" t="str">
        <f t="shared" si="2134"/>
        <v/>
      </c>
      <c r="AQ431" s="46" t="str">
        <f t="shared" si="2135"/>
        <v/>
      </c>
      <c r="AR431" s="46" t="str">
        <f t="shared" si="2136"/>
        <v xml:space="preserve"> </v>
      </c>
      <c r="AS431" s="45"/>
      <c r="AT431" s="46">
        <f t="shared" si="2137"/>
        <v>0</v>
      </c>
      <c r="AU431" s="46" t="str">
        <f t="shared" si="2138"/>
        <v/>
      </c>
      <c r="AV431" s="46" t="str">
        <f t="shared" si="2139"/>
        <v/>
      </c>
      <c r="AW431" s="46" t="str">
        <f t="shared" si="2140"/>
        <v/>
      </c>
      <c r="AX431" s="46" t="str">
        <f t="shared" si="2141"/>
        <v/>
      </c>
      <c r="AY431" s="46" t="str">
        <f t="shared" si="2142"/>
        <v xml:space="preserve"> </v>
      </c>
      <c r="AZ431" s="45"/>
      <c r="BA431" s="46" t="str">
        <f t="shared" si="2143"/>
        <v/>
      </c>
      <c r="BB431" s="46" t="str">
        <f t="shared" si="2144"/>
        <v/>
      </c>
      <c r="BC431" s="46" t="str">
        <f t="shared" si="2145"/>
        <v xml:space="preserve"> </v>
      </c>
      <c r="BD431" s="45"/>
      <c r="BE431" s="46" t="str">
        <f t="shared" si="2146"/>
        <v/>
      </c>
      <c r="BF431" s="46" t="str">
        <f t="shared" si="2147"/>
        <v/>
      </c>
      <c r="BG431" s="46" t="str">
        <f t="shared" si="2148"/>
        <v xml:space="preserve"> </v>
      </c>
      <c r="BH431" s="45"/>
      <c r="BI431" s="46">
        <f t="shared" si="2149"/>
        <v>0</v>
      </c>
      <c r="BJ431" s="46" t="str">
        <f t="shared" si="2150"/>
        <v/>
      </c>
      <c r="BK431" s="46" t="str">
        <f t="shared" si="2151"/>
        <v/>
      </c>
      <c r="BL431" s="46" t="str">
        <f t="shared" si="2152"/>
        <v/>
      </c>
      <c r="BM431" s="46" t="str">
        <f t="shared" si="2153"/>
        <v/>
      </c>
      <c r="BN431" s="46" t="str">
        <f t="shared" si="2154"/>
        <v>zero euro</v>
      </c>
      <c r="BO431" s="45"/>
      <c r="BP431" s="46" t="str">
        <f t="shared" si="2155"/>
        <v/>
      </c>
      <c r="BQ431" s="45"/>
      <c r="BR431" s="46" t="str">
        <f t="shared" si="2156"/>
        <v/>
      </c>
      <c r="BS431" s="46" t="str">
        <f t="shared" si="2157"/>
        <v/>
      </c>
      <c r="BT431" s="46" t="str">
        <f t="shared" si="2158"/>
        <v xml:space="preserve"> </v>
      </c>
      <c r="BU431" s="45"/>
      <c r="BV431" s="46">
        <f t="shared" si="2159"/>
        <v>0</v>
      </c>
      <c r="BW431" s="46" t="str">
        <f t="shared" si="2162"/>
        <v/>
      </c>
      <c r="BX431" s="46" t="str">
        <f t="shared" si="2163"/>
        <v/>
      </c>
      <c r="BY431" s="46" t="str">
        <f t="shared" si="2164"/>
        <v/>
      </c>
      <c r="BZ431" s="46" t="str">
        <f t="shared" si="2165"/>
        <v/>
      </c>
      <c r="CA431" s="46" t="str">
        <f t="shared" si="2166"/>
        <v xml:space="preserve"> </v>
      </c>
      <c r="CB431" s="45"/>
      <c r="CC431" s="19" t="str">
        <f t="shared" si="2160"/>
        <v xml:space="preserve">       zero euro  </v>
      </c>
      <c r="CD431" s="47" t="e">
        <f>#REF!*H431</f>
        <v>#REF!</v>
      </c>
    </row>
    <row r="432" spans="1:82" ht="11.25" x14ac:dyDescent="0.2">
      <c r="A432" s="23" t="s">
        <v>337</v>
      </c>
      <c r="B432" s="39">
        <v>5</v>
      </c>
      <c r="C432" s="39">
        <v>1</v>
      </c>
      <c r="D432" s="39">
        <v>3</v>
      </c>
      <c r="E432" s="49">
        <f>IF(G432="","",MAX(E$9:E431)+1)</f>
        <v>323</v>
      </c>
      <c r="F432" s="74" t="s">
        <v>0</v>
      </c>
      <c r="G432" s="48" t="s">
        <v>374</v>
      </c>
      <c r="H432" s="43">
        <v>0</v>
      </c>
      <c r="I432" s="44" t="str">
        <f t="shared" si="2161"/>
        <v xml:space="preserve"> 0,00</v>
      </c>
      <c r="J432" s="44" t="str">
        <f t="shared" si="2108"/>
        <v>0</v>
      </c>
      <c r="K432" s="44" t="str">
        <f t="shared" si="2109"/>
        <v>0</v>
      </c>
      <c r="L432" s="44" t="str">
        <f t="shared" si="2110"/>
        <v>0</v>
      </c>
      <c r="M432" s="44" t="str">
        <f t="shared" si="2111"/>
        <v>0</v>
      </c>
      <c r="N432" s="44" t="str">
        <f t="shared" si="2112"/>
        <v>0</v>
      </c>
      <c r="O432" s="44" t="str">
        <f t="shared" si="2113"/>
        <v>0</v>
      </c>
      <c r="P432" s="44" t="str">
        <f t="shared" si="2114"/>
        <v>0</v>
      </c>
      <c r="Q432" s="44" t="str">
        <f t="shared" si="2115"/>
        <v>0</v>
      </c>
      <c r="R432" s="44" t="str">
        <f t="shared" si="2116"/>
        <v>0</v>
      </c>
      <c r="S432" s="44" t="s">
        <v>12</v>
      </c>
      <c r="T432" s="44" t="str">
        <f t="shared" si="2117"/>
        <v>0</v>
      </c>
      <c r="U432" s="44" t="str">
        <f t="shared" si="2118"/>
        <v>0</v>
      </c>
      <c r="V432" s="45"/>
      <c r="W432" s="46" t="str">
        <f t="shared" si="2119"/>
        <v/>
      </c>
      <c r="X432" s="46" t="str">
        <f t="shared" si="2120"/>
        <v/>
      </c>
      <c r="Y432" s="46" t="str">
        <f t="shared" si="2121"/>
        <v/>
      </c>
      <c r="Z432" s="45"/>
      <c r="AA432" s="46" t="str">
        <f t="shared" si="2122"/>
        <v/>
      </c>
      <c r="AB432" s="46" t="str">
        <f t="shared" si="2123"/>
        <v/>
      </c>
      <c r="AC432" s="46" t="str">
        <f t="shared" si="2124"/>
        <v xml:space="preserve"> </v>
      </c>
      <c r="AD432" s="45"/>
      <c r="AE432" s="46">
        <f t="shared" si="2125"/>
        <v>0</v>
      </c>
      <c r="AF432" s="46" t="str">
        <f t="shared" si="2126"/>
        <v/>
      </c>
      <c r="AG432" s="46" t="str">
        <f t="shared" si="2127"/>
        <v/>
      </c>
      <c r="AH432" s="46" t="str">
        <f t="shared" si="2128"/>
        <v/>
      </c>
      <c r="AI432" s="46" t="str">
        <f t="shared" si="2129"/>
        <v/>
      </c>
      <c r="AJ432" s="46" t="str">
        <f t="shared" si="2130"/>
        <v xml:space="preserve"> </v>
      </c>
      <c r="AK432" s="45"/>
      <c r="AL432" s="46" t="str">
        <f t="shared" si="2131"/>
        <v/>
      </c>
      <c r="AM432" s="46" t="str">
        <f t="shared" si="2132"/>
        <v/>
      </c>
      <c r="AN432" s="46" t="str">
        <f t="shared" si="2133"/>
        <v xml:space="preserve"> </v>
      </c>
      <c r="AO432" s="45"/>
      <c r="AP432" s="46" t="str">
        <f t="shared" si="2134"/>
        <v/>
      </c>
      <c r="AQ432" s="46" t="str">
        <f t="shared" si="2135"/>
        <v/>
      </c>
      <c r="AR432" s="46" t="str">
        <f t="shared" si="2136"/>
        <v xml:space="preserve"> </v>
      </c>
      <c r="AS432" s="45"/>
      <c r="AT432" s="46">
        <f t="shared" si="2137"/>
        <v>0</v>
      </c>
      <c r="AU432" s="46" t="str">
        <f t="shared" si="2138"/>
        <v/>
      </c>
      <c r="AV432" s="46" t="str">
        <f t="shared" si="2139"/>
        <v/>
      </c>
      <c r="AW432" s="46" t="str">
        <f t="shared" si="2140"/>
        <v/>
      </c>
      <c r="AX432" s="46" t="str">
        <f t="shared" si="2141"/>
        <v/>
      </c>
      <c r="AY432" s="46" t="str">
        <f t="shared" si="2142"/>
        <v xml:space="preserve"> </v>
      </c>
      <c r="AZ432" s="45"/>
      <c r="BA432" s="46" t="str">
        <f t="shared" si="2143"/>
        <v/>
      </c>
      <c r="BB432" s="46" t="str">
        <f t="shared" si="2144"/>
        <v/>
      </c>
      <c r="BC432" s="46" t="str">
        <f t="shared" si="2145"/>
        <v xml:space="preserve"> </v>
      </c>
      <c r="BD432" s="45"/>
      <c r="BE432" s="46" t="str">
        <f t="shared" si="2146"/>
        <v/>
      </c>
      <c r="BF432" s="46" t="str">
        <f t="shared" si="2147"/>
        <v/>
      </c>
      <c r="BG432" s="46" t="str">
        <f t="shared" si="2148"/>
        <v xml:space="preserve"> </v>
      </c>
      <c r="BH432" s="45"/>
      <c r="BI432" s="46">
        <f t="shared" si="2149"/>
        <v>0</v>
      </c>
      <c r="BJ432" s="46" t="str">
        <f t="shared" si="2150"/>
        <v/>
      </c>
      <c r="BK432" s="46" t="str">
        <f t="shared" si="2151"/>
        <v/>
      </c>
      <c r="BL432" s="46" t="str">
        <f t="shared" si="2152"/>
        <v/>
      </c>
      <c r="BM432" s="46" t="str">
        <f t="shared" si="2153"/>
        <v/>
      </c>
      <c r="BN432" s="46" t="str">
        <f t="shared" si="2154"/>
        <v>zero euro</v>
      </c>
      <c r="BO432" s="45"/>
      <c r="BP432" s="46" t="str">
        <f t="shared" si="2155"/>
        <v/>
      </c>
      <c r="BQ432" s="45"/>
      <c r="BR432" s="46" t="str">
        <f t="shared" si="2156"/>
        <v/>
      </c>
      <c r="BS432" s="46" t="str">
        <f t="shared" si="2157"/>
        <v/>
      </c>
      <c r="BT432" s="46" t="str">
        <f t="shared" si="2158"/>
        <v xml:space="preserve"> </v>
      </c>
      <c r="BU432" s="45"/>
      <c r="BV432" s="46">
        <f t="shared" si="2159"/>
        <v>0</v>
      </c>
      <c r="BW432" s="46" t="str">
        <f t="shared" si="2162"/>
        <v/>
      </c>
      <c r="BX432" s="46" t="str">
        <f t="shared" si="2163"/>
        <v/>
      </c>
      <c r="BY432" s="46" t="str">
        <f t="shared" si="2164"/>
        <v/>
      </c>
      <c r="BZ432" s="46" t="str">
        <f t="shared" si="2165"/>
        <v/>
      </c>
      <c r="CA432" s="46" t="str">
        <f t="shared" si="2166"/>
        <v xml:space="preserve"> </v>
      </c>
      <c r="CB432" s="45"/>
      <c r="CC432" s="19" t="str">
        <f t="shared" si="2160"/>
        <v xml:space="preserve">       zero euro  </v>
      </c>
      <c r="CD432" s="47" t="e">
        <f>#REF!*H432</f>
        <v>#REF!</v>
      </c>
    </row>
    <row r="433" spans="1:82" ht="11.25" x14ac:dyDescent="0.2">
      <c r="A433" s="23" t="s">
        <v>337</v>
      </c>
      <c r="B433" s="39">
        <v>5</v>
      </c>
      <c r="C433" s="39">
        <v>1</v>
      </c>
      <c r="D433" s="39">
        <v>3</v>
      </c>
      <c r="E433" s="49">
        <f>IF(G433="","",MAX(E$9:E432)+1)</f>
        <v>324</v>
      </c>
      <c r="F433" s="74" t="s">
        <v>1</v>
      </c>
      <c r="G433" s="48" t="s">
        <v>374</v>
      </c>
      <c r="H433" s="43">
        <v>0</v>
      </c>
      <c r="I433" s="44" t="str">
        <f t="shared" si="2161"/>
        <v xml:space="preserve"> 0,00</v>
      </c>
      <c r="J433" s="44" t="str">
        <f t="shared" si="2108"/>
        <v>0</v>
      </c>
      <c r="K433" s="44" t="str">
        <f t="shared" si="2109"/>
        <v>0</v>
      </c>
      <c r="L433" s="44" t="str">
        <f t="shared" si="2110"/>
        <v>0</v>
      </c>
      <c r="M433" s="44" t="str">
        <f t="shared" si="2111"/>
        <v>0</v>
      </c>
      <c r="N433" s="44" t="str">
        <f t="shared" si="2112"/>
        <v>0</v>
      </c>
      <c r="O433" s="44" t="str">
        <f t="shared" si="2113"/>
        <v>0</v>
      </c>
      <c r="P433" s="44" t="str">
        <f t="shared" si="2114"/>
        <v>0</v>
      </c>
      <c r="Q433" s="44" t="str">
        <f t="shared" si="2115"/>
        <v>0</v>
      </c>
      <c r="R433" s="44" t="str">
        <f t="shared" si="2116"/>
        <v>0</v>
      </c>
      <c r="S433" s="44" t="s">
        <v>12</v>
      </c>
      <c r="T433" s="44" t="str">
        <f t="shared" si="2117"/>
        <v>0</v>
      </c>
      <c r="U433" s="44" t="str">
        <f t="shared" si="2118"/>
        <v>0</v>
      </c>
      <c r="V433" s="45"/>
      <c r="W433" s="46" t="str">
        <f t="shared" si="2119"/>
        <v/>
      </c>
      <c r="X433" s="46" t="str">
        <f t="shared" si="2120"/>
        <v/>
      </c>
      <c r="Y433" s="46" t="str">
        <f t="shared" si="2121"/>
        <v/>
      </c>
      <c r="Z433" s="45"/>
      <c r="AA433" s="46" t="str">
        <f t="shared" si="2122"/>
        <v/>
      </c>
      <c r="AB433" s="46" t="str">
        <f t="shared" si="2123"/>
        <v/>
      </c>
      <c r="AC433" s="46" t="str">
        <f t="shared" si="2124"/>
        <v xml:space="preserve"> </v>
      </c>
      <c r="AD433" s="45"/>
      <c r="AE433" s="46">
        <f t="shared" si="2125"/>
        <v>0</v>
      </c>
      <c r="AF433" s="46" t="str">
        <f t="shared" si="2126"/>
        <v/>
      </c>
      <c r="AG433" s="46" t="str">
        <f t="shared" si="2127"/>
        <v/>
      </c>
      <c r="AH433" s="46" t="str">
        <f t="shared" si="2128"/>
        <v/>
      </c>
      <c r="AI433" s="46" t="str">
        <f t="shared" si="2129"/>
        <v/>
      </c>
      <c r="AJ433" s="46" t="str">
        <f t="shared" si="2130"/>
        <v xml:space="preserve"> </v>
      </c>
      <c r="AK433" s="45"/>
      <c r="AL433" s="46" t="str">
        <f t="shared" si="2131"/>
        <v/>
      </c>
      <c r="AM433" s="46" t="str">
        <f t="shared" si="2132"/>
        <v/>
      </c>
      <c r="AN433" s="46" t="str">
        <f t="shared" si="2133"/>
        <v xml:space="preserve"> </v>
      </c>
      <c r="AO433" s="45"/>
      <c r="AP433" s="46" t="str">
        <f t="shared" si="2134"/>
        <v/>
      </c>
      <c r="AQ433" s="46" t="str">
        <f t="shared" si="2135"/>
        <v/>
      </c>
      <c r="AR433" s="46" t="str">
        <f t="shared" si="2136"/>
        <v xml:space="preserve"> </v>
      </c>
      <c r="AS433" s="45"/>
      <c r="AT433" s="46">
        <f t="shared" si="2137"/>
        <v>0</v>
      </c>
      <c r="AU433" s="46" t="str">
        <f t="shared" si="2138"/>
        <v/>
      </c>
      <c r="AV433" s="46" t="str">
        <f t="shared" si="2139"/>
        <v/>
      </c>
      <c r="AW433" s="46" t="str">
        <f t="shared" si="2140"/>
        <v/>
      </c>
      <c r="AX433" s="46" t="str">
        <f t="shared" si="2141"/>
        <v/>
      </c>
      <c r="AY433" s="46" t="str">
        <f t="shared" si="2142"/>
        <v xml:space="preserve"> </v>
      </c>
      <c r="AZ433" s="45"/>
      <c r="BA433" s="46" t="str">
        <f t="shared" si="2143"/>
        <v/>
      </c>
      <c r="BB433" s="46" t="str">
        <f t="shared" si="2144"/>
        <v/>
      </c>
      <c r="BC433" s="46" t="str">
        <f t="shared" si="2145"/>
        <v xml:space="preserve"> </v>
      </c>
      <c r="BD433" s="45"/>
      <c r="BE433" s="46" t="str">
        <f t="shared" si="2146"/>
        <v/>
      </c>
      <c r="BF433" s="46" t="str">
        <f t="shared" si="2147"/>
        <v/>
      </c>
      <c r="BG433" s="46" t="str">
        <f t="shared" si="2148"/>
        <v xml:space="preserve"> </v>
      </c>
      <c r="BH433" s="45"/>
      <c r="BI433" s="46">
        <f t="shared" si="2149"/>
        <v>0</v>
      </c>
      <c r="BJ433" s="46" t="str">
        <f t="shared" si="2150"/>
        <v/>
      </c>
      <c r="BK433" s="46" t="str">
        <f t="shared" si="2151"/>
        <v/>
      </c>
      <c r="BL433" s="46" t="str">
        <f t="shared" si="2152"/>
        <v/>
      </c>
      <c r="BM433" s="46" t="str">
        <f t="shared" si="2153"/>
        <v/>
      </c>
      <c r="BN433" s="46" t="str">
        <f t="shared" si="2154"/>
        <v>zero euro</v>
      </c>
      <c r="BO433" s="45"/>
      <c r="BP433" s="46" t="str">
        <f t="shared" si="2155"/>
        <v/>
      </c>
      <c r="BQ433" s="45"/>
      <c r="BR433" s="46" t="str">
        <f t="shared" si="2156"/>
        <v/>
      </c>
      <c r="BS433" s="46" t="str">
        <f t="shared" si="2157"/>
        <v/>
      </c>
      <c r="BT433" s="46" t="str">
        <f t="shared" si="2158"/>
        <v xml:space="preserve"> </v>
      </c>
      <c r="BU433" s="45"/>
      <c r="BV433" s="46">
        <f t="shared" si="2159"/>
        <v>0</v>
      </c>
      <c r="BW433" s="46" t="str">
        <f t="shared" si="2162"/>
        <v/>
      </c>
      <c r="BX433" s="46" t="str">
        <f t="shared" si="2163"/>
        <v/>
      </c>
      <c r="BY433" s="46" t="str">
        <f t="shared" si="2164"/>
        <v/>
      </c>
      <c r="BZ433" s="46" t="str">
        <f t="shared" si="2165"/>
        <v/>
      </c>
      <c r="CA433" s="46" t="str">
        <f t="shared" si="2166"/>
        <v xml:space="preserve"> </v>
      </c>
      <c r="CB433" s="45"/>
      <c r="CC433" s="19" t="str">
        <f t="shared" si="2160"/>
        <v xml:space="preserve">       zero euro  </v>
      </c>
      <c r="CD433" s="47" t="e">
        <f>#REF!*H433</f>
        <v>#REF!</v>
      </c>
    </row>
    <row r="434" spans="1:82" ht="22.5" x14ac:dyDescent="0.2">
      <c r="A434" s="23" t="s">
        <v>337</v>
      </c>
      <c r="B434" s="39">
        <v>5</v>
      </c>
      <c r="C434" s="39">
        <v>1</v>
      </c>
      <c r="D434" s="39">
        <v>3</v>
      </c>
      <c r="E434" s="49">
        <f>IF(G434="","",MAX(E$9:E433)+1)</f>
        <v>325</v>
      </c>
      <c r="F434" s="74" t="s">
        <v>2</v>
      </c>
      <c r="G434" s="48" t="s">
        <v>374</v>
      </c>
      <c r="H434" s="43">
        <v>0</v>
      </c>
      <c r="I434" s="44" t="str">
        <f t="shared" si="2161"/>
        <v xml:space="preserve"> 0,00</v>
      </c>
      <c r="J434" s="44" t="str">
        <f t="shared" si="2108"/>
        <v>0</v>
      </c>
      <c r="K434" s="44" t="str">
        <f t="shared" si="2109"/>
        <v>0</v>
      </c>
      <c r="L434" s="44" t="str">
        <f t="shared" si="2110"/>
        <v>0</v>
      </c>
      <c r="M434" s="44" t="str">
        <f t="shared" si="2111"/>
        <v>0</v>
      </c>
      <c r="N434" s="44" t="str">
        <f t="shared" si="2112"/>
        <v>0</v>
      </c>
      <c r="O434" s="44" t="str">
        <f t="shared" si="2113"/>
        <v>0</v>
      </c>
      <c r="P434" s="44" t="str">
        <f t="shared" si="2114"/>
        <v>0</v>
      </c>
      <c r="Q434" s="44" t="str">
        <f t="shared" si="2115"/>
        <v>0</v>
      </c>
      <c r="R434" s="44" t="str">
        <f t="shared" si="2116"/>
        <v>0</v>
      </c>
      <c r="S434" s="44" t="s">
        <v>12</v>
      </c>
      <c r="T434" s="44" t="str">
        <f t="shared" si="2117"/>
        <v>0</v>
      </c>
      <c r="U434" s="44" t="str">
        <f t="shared" si="2118"/>
        <v>0</v>
      </c>
      <c r="V434" s="45"/>
      <c r="W434" s="46" t="str">
        <f t="shared" si="2119"/>
        <v/>
      </c>
      <c r="X434" s="46" t="str">
        <f t="shared" si="2120"/>
        <v/>
      </c>
      <c r="Y434" s="46" t="str">
        <f t="shared" si="2121"/>
        <v/>
      </c>
      <c r="Z434" s="45"/>
      <c r="AA434" s="46" t="str">
        <f t="shared" si="2122"/>
        <v/>
      </c>
      <c r="AB434" s="46" t="str">
        <f t="shared" si="2123"/>
        <v/>
      </c>
      <c r="AC434" s="46" t="str">
        <f t="shared" si="2124"/>
        <v xml:space="preserve"> </v>
      </c>
      <c r="AD434" s="45"/>
      <c r="AE434" s="46">
        <f t="shared" si="2125"/>
        <v>0</v>
      </c>
      <c r="AF434" s="46" t="str">
        <f t="shared" si="2126"/>
        <v/>
      </c>
      <c r="AG434" s="46" t="str">
        <f t="shared" si="2127"/>
        <v/>
      </c>
      <c r="AH434" s="46" t="str">
        <f t="shared" si="2128"/>
        <v/>
      </c>
      <c r="AI434" s="46" t="str">
        <f t="shared" si="2129"/>
        <v/>
      </c>
      <c r="AJ434" s="46" t="str">
        <f t="shared" si="2130"/>
        <v xml:space="preserve"> </v>
      </c>
      <c r="AK434" s="45"/>
      <c r="AL434" s="46" t="str">
        <f t="shared" si="2131"/>
        <v/>
      </c>
      <c r="AM434" s="46" t="str">
        <f t="shared" si="2132"/>
        <v/>
      </c>
      <c r="AN434" s="46" t="str">
        <f t="shared" si="2133"/>
        <v xml:space="preserve"> </v>
      </c>
      <c r="AO434" s="45"/>
      <c r="AP434" s="46" t="str">
        <f t="shared" si="2134"/>
        <v/>
      </c>
      <c r="AQ434" s="46" t="str">
        <f t="shared" si="2135"/>
        <v/>
      </c>
      <c r="AR434" s="46" t="str">
        <f t="shared" si="2136"/>
        <v xml:space="preserve"> </v>
      </c>
      <c r="AS434" s="45"/>
      <c r="AT434" s="46">
        <f t="shared" si="2137"/>
        <v>0</v>
      </c>
      <c r="AU434" s="46" t="str">
        <f t="shared" si="2138"/>
        <v/>
      </c>
      <c r="AV434" s="46" t="str">
        <f t="shared" si="2139"/>
        <v/>
      </c>
      <c r="AW434" s="46" t="str">
        <f t="shared" si="2140"/>
        <v/>
      </c>
      <c r="AX434" s="46" t="str">
        <f t="shared" si="2141"/>
        <v/>
      </c>
      <c r="AY434" s="46" t="str">
        <f t="shared" si="2142"/>
        <v xml:space="preserve"> </v>
      </c>
      <c r="AZ434" s="45"/>
      <c r="BA434" s="46" t="str">
        <f t="shared" si="2143"/>
        <v/>
      </c>
      <c r="BB434" s="46" t="str">
        <f t="shared" si="2144"/>
        <v/>
      </c>
      <c r="BC434" s="46" t="str">
        <f t="shared" si="2145"/>
        <v xml:space="preserve"> </v>
      </c>
      <c r="BD434" s="45"/>
      <c r="BE434" s="46" t="str">
        <f t="shared" si="2146"/>
        <v/>
      </c>
      <c r="BF434" s="46" t="str">
        <f t="shared" si="2147"/>
        <v/>
      </c>
      <c r="BG434" s="46" t="str">
        <f t="shared" si="2148"/>
        <v xml:space="preserve"> </v>
      </c>
      <c r="BH434" s="45"/>
      <c r="BI434" s="46">
        <f t="shared" si="2149"/>
        <v>0</v>
      </c>
      <c r="BJ434" s="46" t="str">
        <f t="shared" si="2150"/>
        <v/>
      </c>
      <c r="BK434" s="46" t="str">
        <f t="shared" si="2151"/>
        <v/>
      </c>
      <c r="BL434" s="46" t="str">
        <f t="shared" si="2152"/>
        <v/>
      </c>
      <c r="BM434" s="46" t="str">
        <f t="shared" si="2153"/>
        <v/>
      </c>
      <c r="BN434" s="46" t="str">
        <f t="shared" si="2154"/>
        <v>zero euro</v>
      </c>
      <c r="BO434" s="45"/>
      <c r="BP434" s="46" t="str">
        <f t="shared" si="2155"/>
        <v/>
      </c>
      <c r="BQ434" s="45"/>
      <c r="BR434" s="46" t="str">
        <f t="shared" si="2156"/>
        <v/>
      </c>
      <c r="BS434" s="46" t="str">
        <f t="shared" si="2157"/>
        <v/>
      </c>
      <c r="BT434" s="46" t="str">
        <f t="shared" si="2158"/>
        <v xml:space="preserve"> </v>
      </c>
      <c r="BU434" s="45"/>
      <c r="BV434" s="46">
        <f t="shared" si="2159"/>
        <v>0</v>
      </c>
      <c r="BW434" s="46" t="str">
        <f t="shared" si="2162"/>
        <v/>
      </c>
      <c r="BX434" s="46" t="str">
        <f t="shared" si="2163"/>
        <v/>
      </c>
      <c r="BY434" s="46" t="str">
        <f t="shared" si="2164"/>
        <v/>
      </c>
      <c r="BZ434" s="46" t="str">
        <f t="shared" si="2165"/>
        <v/>
      </c>
      <c r="CA434" s="46" t="str">
        <f t="shared" si="2166"/>
        <v xml:space="preserve"> </v>
      </c>
      <c r="CB434" s="45"/>
      <c r="CC434" s="19" t="str">
        <f t="shared" si="2160"/>
        <v xml:space="preserve">       zero euro  </v>
      </c>
      <c r="CD434" s="47" t="e">
        <f>#REF!*H434</f>
        <v>#REF!</v>
      </c>
    </row>
    <row r="435" spans="1:82" ht="22.5" x14ac:dyDescent="0.2">
      <c r="A435" s="23" t="s">
        <v>337</v>
      </c>
      <c r="B435" s="39">
        <v>5</v>
      </c>
      <c r="C435" s="39">
        <v>1</v>
      </c>
      <c r="D435" s="39">
        <v>3</v>
      </c>
      <c r="E435" s="49">
        <f>IF(G435="","",MAX(E$9:E434)+1)</f>
        <v>326</v>
      </c>
      <c r="F435" s="74" t="s">
        <v>3</v>
      </c>
      <c r="G435" s="48" t="s">
        <v>374</v>
      </c>
      <c r="H435" s="43">
        <v>0</v>
      </c>
      <c r="I435" s="44" t="str">
        <f t="shared" si="2161"/>
        <v xml:space="preserve"> 0,00</v>
      </c>
      <c r="J435" s="44" t="str">
        <f t="shared" si="2108"/>
        <v>0</v>
      </c>
      <c r="K435" s="44" t="str">
        <f t="shared" si="2109"/>
        <v>0</v>
      </c>
      <c r="L435" s="44" t="str">
        <f t="shared" si="2110"/>
        <v>0</v>
      </c>
      <c r="M435" s="44" t="str">
        <f t="shared" si="2111"/>
        <v>0</v>
      </c>
      <c r="N435" s="44" t="str">
        <f t="shared" si="2112"/>
        <v>0</v>
      </c>
      <c r="O435" s="44" t="str">
        <f t="shared" si="2113"/>
        <v>0</v>
      </c>
      <c r="P435" s="44" t="str">
        <f t="shared" si="2114"/>
        <v>0</v>
      </c>
      <c r="Q435" s="44" t="str">
        <f t="shared" si="2115"/>
        <v>0</v>
      </c>
      <c r="R435" s="44" t="str">
        <f t="shared" si="2116"/>
        <v>0</v>
      </c>
      <c r="S435" s="44" t="s">
        <v>12</v>
      </c>
      <c r="T435" s="44" t="str">
        <f t="shared" si="2117"/>
        <v>0</v>
      </c>
      <c r="U435" s="44" t="str">
        <f t="shared" si="2118"/>
        <v>0</v>
      </c>
      <c r="V435" s="45"/>
      <c r="W435" s="46" t="str">
        <f t="shared" si="2119"/>
        <v/>
      </c>
      <c r="X435" s="46" t="str">
        <f t="shared" si="2120"/>
        <v/>
      </c>
      <c r="Y435" s="46" t="str">
        <f t="shared" si="2121"/>
        <v/>
      </c>
      <c r="Z435" s="45"/>
      <c r="AA435" s="46" t="str">
        <f t="shared" si="2122"/>
        <v/>
      </c>
      <c r="AB435" s="46" t="str">
        <f t="shared" si="2123"/>
        <v/>
      </c>
      <c r="AC435" s="46" t="str">
        <f t="shared" si="2124"/>
        <v xml:space="preserve"> </v>
      </c>
      <c r="AD435" s="45"/>
      <c r="AE435" s="46">
        <f t="shared" si="2125"/>
        <v>0</v>
      </c>
      <c r="AF435" s="46" t="str">
        <f t="shared" si="2126"/>
        <v/>
      </c>
      <c r="AG435" s="46" t="str">
        <f t="shared" si="2127"/>
        <v/>
      </c>
      <c r="AH435" s="46" t="str">
        <f t="shared" si="2128"/>
        <v/>
      </c>
      <c r="AI435" s="46" t="str">
        <f t="shared" si="2129"/>
        <v/>
      </c>
      <c r="AJ435" s="46" t="str">
        <f t="shared" si="2130"/>
        <v xml:space="preserve"> </v>
      </c>
      <c r="AK435" s="45"/>
      <c r="AL435" s="46" t="str">
        <f t="shared" si="2131"/>
        <v/>
      </c>
      <c r="AM435" s="46" t="str">
        <f t="shared" si="2132"/>
        <v/>
      </c>
      <c r="AN435" s="46" t="str">
        <f t="shared" si="2133"/>
        <v xml:space="preserve"> </v>
      </c>
      <c r="AO435" s="45"/>
      <c r="AP435" s="46" t="str">
        <f t="shared" si="2134"/>
        <v/>
      </c>
      <c r="AQ435" s="46" t="str">
        <f t="shared" si="2135"/>
        <v/>
      </c>
      <c r="AR435" s="46" t="str">
        <f t="shared" si="2136"/>
        <v xml:space="preserve"> </v>
      </c>
      <c r="AS435" s="45"/>
      <c r="AT435" s="46">
        <f t="shared" si="2137"/>
        <v>0</v>
      </c>
      <c r="AU435" s="46" t="str">
        <f t="shared" si="2138"/>
        <v/>
      </c>
      <c r="AV435" s="46" t="str">
        <f t="shared" si="2139"/>
        <v/>
      </c>
      <c r="AW435" s="46" t="str">
        <f t="shared" si="2140"/>
        <v/>
      </c>
      <c r="AX435" s="46" t="str">
        <f t="shared" si="2141"/>
        <v/>
      </c>
      <c r="AY435" s="46" t="str">
        <f t="shared" si="2142"/>
        <v xml:space="preserve"> </v>
      </c>
      <c r="AZ435" s="45"/>
      <c r="BA435" s="46" t="str">
        <f t="shared" si="2143"/>
        <v/>
      </c>
      <c r="BB435" s="46" t="str">
        <f t="shared" si="2144"/>
        <v/>
      </c>
      <c r="BC435" s="46" t="str">
        <f t="shared" si="2145"/>
        <v xml:space="preserve"> </v>
      </c>
      <c r="BD435" s="45"/>
      <c r="BE435" s="46" t="str">
        <f t="shared" si="2146"/>
        <v/>
      </c>
      <c r="BF435" s="46" t="str">
        <f t="shared" si="2147"/>
        <v/>
      </c>
      <c r="BG435" s="46" t="str">
        <f t="shared" si="2148"/>
        <v xml:space="preserve"> </v>
      </c>
      <c r="BH435" s="45"/>
      <c r="BI435" s="46">
        <f t="shared" si="2149"/>
        <v>0</v>
      </c>
      <c r="BJ435" s="46" t="str">
        <f t="shared" si="2150"/>
        <v/>
      </c>
      <c r="BK435" s="46" t="str">
        <f t="shared" si="2151"/>
        <v/>
      </c>
      <c r="BL435" s="46" t="str">
        <f t="shared" si="2152"/>
        <v/>
      </c>
      <c r="BM435" s="46" t="str">
        <f t="shared" si="2153"/>
        <v/>
      </c>
      <c r="BN435" s="46" t="str">
        <f t="shared" si="2154"/>
        <v>zero euro</v>
      </c>
      <c r="BO435" s="45"/>
      <c r="BP435" s="46" t="str">
        <f t="shared" si="2155"/>
        <v/>
      </c>
      <c r="BQ435" s="45"/>
      <c r="BR435" s="46" t="str">
        <f t="shared" si="2156"/>
        <v/>
      </c>
      <c r="BS435" s="46" t="str">
        <f t="shared" si="2157"/>
        <v/>
      </c>
      <c r="BT435" s="46" t="str">
        <f t="shared" si="2158"/>
        <v xml:space="preserve"> </v>
      </c>
      <c r="BU435" s="45"/>
      <c r="BV435" s="46">
        <f t="shared" si="2159"/>
        <v>0</v>
      </c>
      <c r="BW435" s="46" t="str">
        <f t="shared" si="2162"/>
        <v/>
      </c>
      <c r="BX435" s="46" t="str">
        <f t="shared" si="2163"/>
        <v/>
      </c>
      <c r="BY435" s="46" t="str">
        <f t="shared" si="2164"/>
        <v/>
      </c>
      <c r="BZ435" s="46" t="str">
        <f t="shared" si="2165"/>
        <v/>
      </c>
      <c r="CA435" s="46" t="str">
        <f t="shared" si="2166"/>
        <v xml:space="preserve"> </v>
      </c>
      <c r="CB435" s="45"/>
      <c r="CC435" s="19" t="str">
        <f t="shared" si="2160"/>
        <v xml:space="preserve">       zero euro  </v>
      </c>
      <c r="CD435" s="47" t="e">
        <f>#REF!*H435</f>
        <v>#REF!</v>
      </c>
    </row>
    <row r="436" spans="1:82" ht="15" customHeight="1" x14ac:dyDescent="0.2">
      <c r="A436" s="23" t="s">
        <v>337</v>
      </c>
      <c r="B436" s="34">
        <v>5</v>
      </c>
      <c r="C436" s="34">
        <v>1</v>
      </c>
      <c r="D436" s="34">
        <v>4</v>
      </c>
      <c r="E436" s="35" t="str">
        <f>IF(G436="","",MAX(E$9:E435)+1)</f>
        <v/>
      </c>
      <c r="F436" s="71" t="s">
        <v>4</v>
      </c>
      <c r="G436" s="37"/>
      <c r="H436" s="38"/>
      <c r="I436" s="44"/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6"/>
      <c r="W436" s="46"/>
      <c r="X436" s="46"/>
      <c r="Y436" s="46"/>
      <c r="Z436" s="46"/>
      <c r="AA436" s="46"/>
      <c r="AB436" s="46"/>
      <c r="AC436" s="46"/>
      <c r="AD436" s="46"/>
      <c r="AE436" s="46"/>
      <c r="AF436" s="46"/>
      <c r="AG436" s="46"/>
      <c r="AH436" s="46"/>
      <c r="AI436" s="46"/>
      <c r="AJ436" s="46"/>
      <c r="AK436" s="46"/>
      <c r="AL436" s="46"/>
      <c r="AM436" s="46"/>
      <c r="AN436" s="46"/>
      <c r="AO436" s="46"/>
      <c r="AP436" s="46"/>
      <c r="AQ436" s="46"/>
      <c r="AR436" s="46"/>
      <c r="AS436" s="46"/>
      <c r="AT436" s="46"/>
      <c r="AU436" s="46"/>
      <c r="AV436" s="46"/>
      <c r="AW436" s="46"/>
      <c r="AX436" s="46"/>
      <c r="AY436" s="46"/>
      <c r="AZ436" s="46"/>
      <c r="BA436" s="46"/>
      <c r="BB436" s="46"/>
      <c r="BC436" s="46"/>
      <c r="BD436" s="46"/>
      <c r="BE436" s="46"/>
      <c r="BF436" s="46"/>
      <c r="BG436" s="46"/>
      <c r="BH436" s="46"/>
      <c r="BI436" s="46"/>
      <c r="BJ436" s="46"/>
      <c r="BK436" s="46"/>
      <c r="BL436" s="46"/>
      <c r="BM436" s="46"/>
      <c r="BN436" s="46"/>
      <c r="BO436" s="46"/>
      <c r="BP436" s="46"/>
      <c r="BQ436" s="46"/>
      <c r="BR436" s="46"/>
      <c r="BS436" s="46"/>
      <c r="BT436" s="46"/>
      <c r="BU436" s="46"/>
      <c r="BV436" s="46"/>
      <c r="BW436" s="46"/>
      <c r="BX436" s="46"/>
      <c r="BY436" s="46"/>
      <c r="BZ436" s="46"/>
      <c r="CA436" s="46"/>
      <c r="CB436" s="46"/>
      <c r="CC436" s="59"/>
      <c r="CD436" s="59"/>
    </row>
    <row r="437" spans="1:82" ht="11.25" x14ac:dyDescent="0.2">
      <c r="A437" s="23" t="s">
        <v>337</v>
      </c>
      <c r="B437" s="39">
        <v>5</v>
      </c>
      <c r="C437" s="39">
        <v>1</v>
      </c>
      <c r="D437" s="39">
        <v>4</v>
      </c>
      <c r="E437" s="49">
        <f>IF(G437="","",MAX(E$9:E436)+1)</f>
        <v>327</v>
      </c>
      <c r="F437" s="74" t="s">
        <v>5</v>
      </c>
      <c r="G437" s="48" t="s">
        <v>374</v>
      </c>
      <c r="H437" s="43">
        <v>0</v>
      </c>
      <c r="I437" s="44" t="str">
        <f t="shared" si="2161"/>
        <v xml:space="preserve"> 0,00</v>
      </c>
      <c r="J437" s="44" t="str">
        <f t="shared" si="2108"/>
        <v>0</v>
      </c>
      <c r="K437" s="44" t="str">
        <f t="shared" si="2109"/>
        <v>0</v>
      </c>
      <c r="L437" s="44" t="str">
        <f t="shared" si="2110"/>
        <v>0</v>
      </c>
      <c r="M437" s="44" t="str">
        <f t="shared" si="2111"/>
        <v>0</v>
      </c>
      <c r="N437" s="44" t="str">
        <f t="shared" si="2112"/>
        <v>0</v>
      </c>
      <c r="O437" s="44" t="str">
        <f t="shared" si="2113"/>
        <v>0</v>
      </c>
      <c r="P437" s="44" t="str">
        <f t="shared" si="2114"/>
        <v>0</v>
      </c>
      <c r="Q437" s="44" t="str">
        <f t="shared" si="2115"/>
        <v>0</v>
      </c>
      <c r="R437" s="44" t="str">
        <f t="shared" si="2116"/>
        <v>0</v>
      </c>
      <c r="S437" s="44" t="s">
        <v>12</v>
      </c>
      <c r="T437" s="44" t="str">
        <f t="shared" si="2117"/>
        <v>0</v>
      </c>
      <c r="U437" s="44" t="str">
        <f t="shared" si="2118"/>
        <v>0</v>
      </c>
      <c r="V437" s="45"/>
      <c r="W437" s="46" t="str">
        <f t="shared" si="2119"/>
        <v/>
      </c>
      <c r="X437" s="46" t="str">
        <f t="shared" si="2120"/>
        <v/>
      </c>
      <c r="Y437" s="46" t="str">
        <f t="shared" si="2121"/>
        <v/>
      </c>
      <c r="Z437" s="45"/>
      <c r="AA437" s="46" t="str">
        <f t="shared" si="2122"/>
        <v/>
      </c>
      <c r="AB437" s="46" t="str">
        <f t="shared" si="2123"/>
        <v/>
      </c>
      <c r="AC437" s="46" t="str">
        <f t="shared" si="2124"/>
        <v xml:space="preserve"> </v>
      </c>
      <c r="AD437" s="45"/>
      <c r="AE437" s="46">
        <f t="shared" si="2125"/>
        <v>0</v>
      </c>
      <c r="AF437" s="46" t="str">
        <f t="shared" si="2126"/>
        <v/>
      </c>
      <c r="AG437" s="46" t="str">
        <f t="shared" si="2127"/>
        <v/>
      </c>
      <c r="AH437" s="46" t="str">
        <f t="shared" si="2128"/>
        <v/>
      </c>
      <c r="AI437" s="46" t="str">
        <f t="shared" si="2129"/>
        <v/>
      </c>
      <c r="AJ437" s="46" t="str">
        <f t="shared" si="2130"/>
        <v xml:space="preserve"> </v>
      </c>
      <c r="AK437" s="45"/>
      <c r="AL437" s="46" t="str">
        <f t="shared" si="2131"/>
        <v/>
      </c>
      <c r="AM437" s="46" t="str">
        <f t="shared" si="2132"/>
        <v/>
      </c>
      <c r="AN437" s="46" t="str">
        <f t="shared" si="2133"/>
        <v xml:space="preserve"> </v>
      </c>
      <c r="AO437" s="45"/>
      <c r="AP437" s="46" t="str">
        <f t="shared" si="2134"/>
        <v/>
      </c>
      <c r="AQ437" s="46" t="str">
        <f t="shared" si="2135"/>
        <v/>
      </c>
      <c r="AR437" s="46" t="str">
        <f t="shared" si="2136"/>
        <v xml:space="preserve"> </v>
      </c>
      <c r="AS437" s="45"/>
      <c r="AT437" s="46">
        <f t="shared" si="2137"/>
        <v>0</v>
      </c>
      <c r="AU437" s="46" t="str">
        <f t="shared" si="2138"/>
        <v/>
      </c>
      <c r="AV437" s="46" t="str">
        <f t="shared" si="2139"/>
        <v/>
      </c>
      <c r="AW437" s="46" t="str">
        <f t="shared" si="2140"/>
        <v/>
      </c>
      <c r="AX437" s="46" t="str">
        <f t="shared" si="2141"/>
        <v/>
      </c>
      <c r="AY437" s="46" t="str">
        <f t="shared" si="2142"/>
        <v xml:space="preserve"> </v>
      </c>
      <c r="AZ437" s="45"/>
      <c r="BA437" s="46" t="str">
        <f t="shared" si="2143"/>
        <v/>
      </c>
      <c r="BB437" s="46" t="str">
        <f t="shared" si="2144"/>
        <v/>
      </c>
      <c r="BC437" s="46" t="str">
        <f t="shared" si="2145"/>
        <v xml:space="preserve"> </v>
      </c>
      <c r="BD437" s="45"/>
      <c r="BE437" s="46" t="str">
        <f t="shared" si="2146"/>
        <v/>
      </c>
      <c r="BF437" s="46" t="str">
        <f t="shared" si="2147"/>
        <v/>
      </c>
      <c r="BG437" s="46" t="str">
        <f t="shared" si="2148"/>
        <v xml:space="preserve"> </v>
      </c>
      <c r="BH437" s="45"/>
      <c r="BI437" s="46">
        <f t="shared" si="2149"/>
        <v>0</v>
      </c>
      <c r="BJ437" s="46" t="str">
        <f t="shared" si="2150"/>
        <v/>
      </c>
      <c r="BK437" s="46" t="str">
        <f t="shared" si="2151"/>
        <v/>
      </c>
      <c r="BL437" s="46" t="str">
        <f t="shared" si="2152"/>
        <v/>
      </c>
      <c r="BM437" s="46" t="str">
        <f t="shared" si="2153"/>
        <v/>
      </c>
      <c r="BN437" s="46" t="str">
        <f t="shared" si="2154"/>
        <v>zero euro</v>
      </c>
      <c r="BO437" s="45"/>
      <c r="BP437" s="46" t="str">
        <f t="shared" si="2155"/>
        <v/>
      </c>
      <c r="BQ437" s="45"/>
      <c r="BR437" s="46" t="str">
        <f t="shared" si="2156"/>
        <v/>
      </c>
      <c r="BS437" s="46" t="str">
        <f t="shared" si="2157"/>
        <v/>
      </c>
      <c r="BT437" s="46" t="str">
        <f t="shared" si="2158"/>
        <v xml:space="preserve"> </v>
      </c>
      <c r="BU437" s="45"/>
      <c r="BV437" s="46">
        <f t="shared" si="2159"/>
        <v>0</v>
      </c>
      <c r="BW437" s="46" t="str">
        <f t="shared" ref="BW437:BW443" si="2167">IF(OR(VALUE(U437)=0,BV437="",VALUE(U437)&gt;5,AND(VALUE(BV437)&gt;5,VALUE(BV437)&lt;16),AND(VALUE(BV437)&gt;65,VALUE(BV437)&lt;76),AND(VALUE(BV437)&gt;85,VALUE(BV437)&lt;96)),"",CONCATENATE(IF(VALUE(U437)=1,"un",IF(VALUE(U437)=2,"deux",IF(VALUE(U437)=3,"trois",IF(VALUE(U437)=4,"quatre",IF(VALUE(U437)=5,"cinq")))))," centime"))</f>
        <v/>
      </c>
      <c r="BX437" s="46" t="str">
        <f t="shared" ref="BX437:BX443" si="2168">IF(OR(BV437="",VALUE(U437)&lt;6,AND(VALUE(BV437)&gt;10,VALUE(BV437)&lt;17),BV437=76,BV437=96),"",CONCATENATE(IF(VALUE(U437)=6,"six",IF(VALUE(U437)=7,"sept",IF(VALUE(U437)=8,"huit",IF(VALUE(U437)=9,"neuf",IF(VALUE(BV437)=10,"dix")))))," centime"))</f>
        <v/>
      </c>
      <c r="BY437" s="46" t="str">
        <f t="shared" ref="BY437:BY443" si="2169">IF(OR(BV437="",VALUE(BV437)&lt;11,AND(VALUE(BV437)&gt;15,VALUE(BV437)&lt;71),AND(VALUE(BV437)&gt;75,VALUE(BV437)&lt;91),VALUE(BV437)&gt;95),"",CONCATENATE(IF(OR(VALUE(BV437)=91,VALUE(BV437)=71,VALUE(BV437)=11),"onze",IF(OR(VALUE(BV437)=92,VALUE(BV437)=72,VALUE(BV437)=12),"douze",IF(OR(VALUE(BV437)=93,VALUE(BV437)=73,VALUE(BV437)=13),"treize",IF(OR(BV437=94,BV437=74,BV437=14),"quatorze",IF(OR(BV437=95,BV437=75,BV437=15),"quinze")))))," centime"))</f>
        <v/>
      </c>
      <c r="BZ437" s="46" t="str">
        <f t="shared" ref="BZ437:BZ443" si="2170">IF(OR(BV437=16,BV437=76,BV437=96),"seize centime","")</f>
        <v/>
      </c>
      <c r="CA437" s="46" t="str">
        <f t="shared" ref="CA437:CA443" si="2171">CONCATENATE(" ",BW437,BX437,BY437,BZ437,IF(AND(VALUE(RIGHT(I437,2))&lt;&gt;0,VALUE(RIGHT(I437,1))=0),"centime",""),IF(VALUE(CONCATENATE(T437,U437))&gt;1,"s",""))</f>
        <v xml:space="preserve"> </v>
      </c>
      <c r="CB437" s="45"/>
      <c r="CC437" s="19" t="str">
        <f t="shared" si="2160"/>
        <v xml:space="preserve">       zero euro  </v>
      </c>
      <c r="CD437" s="47" t="e">
        <f>#REF!*H437</f>
        <v>#REF!</v>
      </c>
    </row>
    <row r="438" spans="1:82" ht="11.25" x14ac:dyDescent="0.2">
      <c r="A438" s="23" t="s">
        <v>337</v>
      </c>
      <c r="B438" s="39">
        <v>5</v>
      </c>
      <c r="C438" s="39">
        <v>1</v>
      </c>
      <c r="D438" s="39">
        <v>4</v>
      </c>
      <c r="E438" s="49">
        <f>IF(G438="","",MAX(E$9:E437)+1)</f>
        <v>328</v>
      </c>
      <c r="F438" s="74" t="s">
        <v>6</v>
      </c>
      <c r="G438" s="48" t="s">
        <v>374</v>
      </c>
      <c r="H438" s="43">
        <v>0</v>
      </c>
      <c r="I438" s="44" t="str">
        <f t="shared" si="2161"/>
        <v xml:space="preserve"> 0,00</v>
      </c>
      <c r="J438" s="44" t="str">
        <f t="shared" si="2108"/>
        <v>0</v>
      </c>
      <c r="K438" s="44" t="str">
        <f t="shared" si="2109"/>
        <v>0</v>
      </c>
      <c r="L438" s="44" t="str">
        <f t="shared" si="2110"/>
        <v>0</v>
      </c>
      <c r="M438" s="44" t="str">
        <f t="shared" si="2111"/>
        <v>0</v>
      </c>
      <c r="N438" s="44" t="str">
        <f t="shared" si="2112"/>
        <v>0</v>
      </c>
      <c r="O438" s="44" t="str">
        <f t="shared" si="2113"/>
        <v>0</v>
      </c>
      <c r="P438" s="44" t="str">
        <f t="shared" si="2114"/>
        <v>0</v>
      </c>
      <c r="Q438" s="44" t="str">
        <f t="shared" si="2115"/>
        <v>0</v>
      </c>
      <c r="R438" s="44" t="str">
        <f t="shared" si="2116"/>
        <v>0</v>
      </c>
      <c r="S438" s="44" t="s">
        <v>12</v>
      </c>
      <c r="T438" s="44" t="str">
        <f t="shared" si="2117"/>
        <v>0</v>
      </c>
      <c r="U438" s="44" t="str">
        <f t="shared" si="2118"/>
        <v>0</v>
      </c>
      <c r="V438" s="45"/>
      <c r="W438" s="46" t="str">
        <f t="shared" si="2119"/>
        <v/>
      </c>
      <c r="X438" s="46" t="str">
        <f t="shared" si="2120"/>
        <v/>
      </c>
      <c r="Y438" s="46" t="str">
        <f t="shared" si="2121"/>
        <v/>
      </c>
      <c r="Z438" s="45"/>
      <c r="AA438" s="46" t="str">
        <f t="shared" si="2122"/>
        <v/>
      </c>
      <c r="AB438" s="46" t="str">
        <f t="shared" si="2123"/>
        <v/>
      </c>
      <c r="AC438" s="46" t="str">
        <f t="shared" si="2124"/>
        <v xml:space="preserve"> </v>
      </c>
      <c r="AD438" s="45"/>
      <c r="AE438" s="46">
        <f t="shared" si="2125"/>
        <v>0</v>
      </c>
      <c r="AF438" s="46" t="str">
        <f t="shared" si="2126"/>
        <v/>
      </c>
      <c r="AG438" s="46" t="str">
        <f t="shared" si="2127"/>
        <v/>
      </c>
      <c r="AH438" s="46" t="str">
        <f t="shared" si="2128"/>
        <v/>
      </c>
      <c r="AI438" s="46" t="str">
        <f t="shared" si="2129"/>
        <v/>
      </c>
      <c r="AJ438" s="46" t="str">
        <f t="shared" si="2130"/>
        <v xml:space="preserve"> </v>
      </c>
      <c r="AK438" s="45"/>
      <c r="AL438" s="46" t="str">
        <f t="shared" si="2131"/>
        <v/>
      </c>
      <c r="AM438" s="46" t="str">
        <f t="shared" si="2132"/>
        <v/>
      </c>
      <c r="AN438" s="46" t="str">
        <f t="shared" si="2133"/>
        <v xml:space="preserve"> </v>
      </c>
      <c r="AO438" s="45"/>
      <c r="AP438" s="46" t="str">
        <f t="shared" si="2134"/>
        <v/>
      </c>
      <c r="AQ438" s="46" t="str">
        <f t="shared" si="2135"/>
        <v/>
      </c>
      <c r="AR438" s="46" t="str">
        <f t="shared" si="2136"/>
        <v xml:space="preserve"> </v>
      </c>
      <c r="AS438" s="45"/>
      <c r="AT438" s="46">
        <f t="shared" si="2137"/>
        <v>0</v>
      </c>
      <c r="AU438" s="46" t="str">
        <f t="shared" si="2138"/>
        <v/>
      </c>
      <c r="AV438" s="46" t="str">
        <f t="shared" si="2139"/>
        <v/>
      </c>
      <c r="AW438" s="46" t="str">
        <f t="shared" si="2140"/>
        <v/>
      </c>
      <c r="AX438" s="46" t="str">
        <f t="shared" si="2141"/>
        <v/>
      </c>
      <c r="AY438" s="46" t="str">
        <f t="shared" si="2142"/>
        <v xml:space="preserve"> </v>
      </c>
      <c r="AZ438" s="45"/>
      <c r="BA438" s="46" t="str">
        <f t="shared" si="2143"/>
        <v/>
      </c>
      <c r="BB438" s="46" t="str">
        <f t="shared" si="2144"/>
        <v/>
      </c>
      <c r="BC438" s="46" t="str">
        <f t="shared" si="2145"/>
        <v xml:space="preserve"> </v>
      </c>
      <c r="BD438" s="45"/>
      <c r="BE438" s="46" t="str">
        <f t="shared" si="2146"/>
        <v/>
      </c>
      <c r="BF438" s="46" t="str">
        <f t="shared" si="2147"/>
        <v/>
      </c>
      <c r="BG438" s="46" t="str">
        <f t="shared" si="2148"/>
        <v xml:space="preserve"> </v>
      </c>
      <c r="BH438" s="45"/>
      <c r="BI438" s="46">
        <f t="shared" si="2149"/>
        <v>0</v>
      </c>
      <c r="BJ438" s="46" t="str">
        <f t="shared" si="2150"/>
        <v/>
      </c>
      <c r="BK438" s="46" t="str">
        <f t="shared" si="2151"/>
        <v/>
      </c>
      <c r="BL438" s="46" t="str">
        <f t="shared" si="2152"/>
        <v/>
      </c>
      <c r="BM438" s="46" t="str">
        <f t="shared" si="2153"/>
        <v/>
      </c>
      <c r="BN438" s="46" t="str">
        <f t="shared" si="2154"/>
        <v>zero euro</v>
      </c>
      <c r="BO438" s="45"/>
      <c r="BP438" s="46" t="str">
        <f t="shared" si="2155"/>
        <v/>
      </c>
      <c r="BQ438" s="45"/>
      <c r="BR438" s="46" t="str">
        <f t="shared" si="2156"/>
        <v/>
      </c>
      <c r="BS438" s="46" t="str">
        <f t="shared" si="2157"/>
        <v/>
      </c>
      <c r="BT438" s="46" t="str">
        <f t="shared" si="2158"/>
        <v xml:space="preserve"> </v>
      </c>
      <c r="BU438" s="45"/>
      <c r="BV438" s="46">
        <f t="shared" si="2159"/>
        <v>0</v>
      </c>
      <c r="BW438" s="46" t="str">
        <f t="shared" si="2167"/>
        <v/>
      </c>
      <c r="BX438" s="46" t="str">
        <f t="shared" si="2168"/>
        <v/>
      </c>
      <c r="BY438" s="46" t="str">
        <f t="shared" si="2169"/>
        <v/>
      </c>
      <c r="BZ438" s="46" t="str">
        <f t="shared" si="2170"/>
        <v/>
      </c>
      <c r="CA438" s="46" t="str">
        <f t="shared" si="2171"/>
        <v xml:space="preserve"> </v>
      </c>
      <c r="CB438" s="45"/>
      <c r="CC438" s="19" t="str">
        <f t="shared" si="2160"/>
        <v xml:space="preserve">       zero euro  </v>
      </c>
      <c r="CD438" s="47" t="e">
        <f>#REF!*H438</f>
        <v>#REF!</v>
      </c>
    </row>
    <row r="439" spans="1:82" ht="11.25" x14ac:dyDescent="0.2">
      <c r="A439" s="23" t="s">
        <v>337</v>
      </c>
      <c r="B439" s="39">
        <v>5</v>
      </c>
      <c r="C439" s="39">
        <v>1</v>
      </c>
      <c r="D439" s="39">
        <v>4</v>
      </c>
      <c r="E439" s="49">
        <f>IF(G439="","",MAX(E$9:E438)+1)</f>
        <v>329</v>
      </c>
      <c r="F439" s="74" t="s">
        <v>7</v>
      </c>
      <c r="G439" s="48" t="s">
        <v>374</v>
      </c>
      <c r="H439" s="43">
        <v>0</v>
      </c>
      <c r="I439" s="44" t="str">
        <f t="shared" si="2161"/>
        <v xml:space="preserve"> 0,00</v>
      </c>
      <c r="J439" s="44" t="str">
        <f t="shared" si="2108"/>
        <v>0</v>
      </c>
      <c r="K439" s="44" t="str">
        <f t="shared" si="2109"/>
        <v>0</v>
      </c>
      <c r="L439" s="44" t="str">
        <f t="shared" si="2110"/>
        <v>0</v>
      </c>
      <c r="M439" s="44" t="str">
        <f t="shared" si="2111"/>
        <v>0</v>
      </c>
      <c r="N439" s="44" t="str">
        <f t="shared" si="2112"/>
        <v>0</v>
      </c>
      <c r="O439" s="44" t="str">
        <f t="shared" si="2113"/>
        <v>0</v>
      </c>
      <c r="P439" s="44" t="str">
        <f t="shared" si="2114"/>
        <v>0</v>
      </c>
      <c r="Q439" s="44" t="str">
        <f t="shared" si="2115"/>
        <v>0</v>
      </c>
      <c r="R439" s="44" t="str">
        <f t="shared" si="2116"/>
        <v>0</v>
      </c>
      <c r="S439" s="44" t="s">
        <v>12</v>
      </c>
      <c r="T439" s="44" t="str">
        <f t="shared" si="2117"/>
        <v>0</v>
      </c>
      <c r="U439" s="44" t="str">
        <f t="shared" si="2118"/>
        <v>0</v>
      </c>
      <c r="V439" s="45"/>
      <c r="W439" s="46" t="str">
        <f t="shared" si="2119"/>
        <v/>
      </c>
      <c r="X439" s="46" t="str">
        <f t="shared" si="2120"/>
        <v/>
      </c>
      <c r="Y439" s="46" t="str">
        <f t="shared" si="2121"/>
        <v/>
      </c>
      <c r="Z439" s="45"/>
      <c r="AA439" s="46" t="str">
        <f t="shared" si="2122"/>
        <v/>
      </c>
      <c r="AB439" s="46" t="str">
        <f t="shared" si="2123"/>
        <v/>
      </c>
      <c r="AC439" s="46" t="str">
        <f t="shared" si="2124"/>
        <v xml:space="preserve"> </v>
      </c>
      <c r="AD439" s="45"/>
      <c r="AE439" s="46">
        <f t="shared" si="2125"/>
        <v>0</v>
      </c>
      <c r="AF439" s="46" t="str">
        <f t="shared" si="2126"/>
        <v/>
      </c>
      <c r="AG439" s="46" t="str">
        <f t="shared" si="2127"/>
        <v/>
      </c>
      <c r="AH439" s="46" t="str">
        <f t="shared" si="2128"/>
        <v/>
      </c>
      <c r="AI439" s="46" t="str">
        <f t="shared" si="2129"/>
        <v/>
      </c>
      <c r="AJ439" s="46" t="str">
        <f t="shared" si="2130"/>
        <v xml:space="preserve"> </v>
      </c>
      <c r="AK439" s="45"/>
      <c r="AL439" s="46" t="str">
        <f t="shared" si="2131"/>
        <v/>
      </c>
      <c r="AM439" s="46" t="str">
        <f t="shared" si="2132"/>
        <v/>
      </c>
      <c r="AN439" s="46" t="str">
        <f t="shared" si="2133"/>
        <v xml:space="preserve"> </v>
      </c>
      <c r="AO439" s="45"/>
      <c r="AP439" s="46" t="str">
        <f t="shared" si="2134"/>
        <v/>
      </c>
      <c r="AQ439" s="46" t="str">
        <f t="shared" si="2135"/>
        <v/>
      </c>
      <c r="AR439" s="46" t="str">
        <f t="shared" si="2136"/>
        <v xml:space="preserve"> </v>
      </c>
      <c r="AS439" s="45"/>
      <c r="AT439" s="46">
        <f t="shared" si="2137"/>
        <v>0</v>
      </c>
      <c r="AU439" s="46" t="str">
        <f t="shared" si="2138"/>
        <v/>
      </c>
      <c r="AV439" s="46" t="str">
        <f t="shared" si="2139"/>
        <v/>
      </c>
      <c r="AW439" s="46" t="str">
        <f t="shared" si="2140"/>
        <v/>
      </c>
      <c r="AX439" s="46" t="str">
        <f t="shared" si="2141"/>
        <v/>
      </c>
      <c r="AY439" s="46" t="str">
        <f t="shared" si="2142"/>
        <v xml:space="preserve"> </v>
      </c>
      <c r="AZ439" s="45"/>
      <c r="BA439" s="46" t="str">
        <f t="shared" si="2143"/>
        <v/>
      </c>
      <c r="BB439" s="46" t="str">
        <f t="shared" si="2144"/>
        <v/>
      </c>
      <c r="BC439" s="46" t="str">
        <f t="shared" si="2145"/>
        <v xml:space="preserve"> </v>
      </c>
      <c r="BD439" s="45"/>
      <c r="BE439" s="46" t="str">
        <f t="shared" si="2146"/>
        <v/>
      </c>
      <c r="BF439" s="46" t="str">
        <f t="shared" si="2147"/>
        <v/>
      </c>
      <c r="BG439" s="46" t="str">
        <f t="shared" si="2148"/>
        <v xml:space="preserve"> </v>
      </c>
      <c r="BH439" s="45"/>
      <c r="BI439" s="46">
        <f t="shared" si="2149"/>
        <v>0</v>
      </c>
      <c r="BJ439" s="46" t="str">
        <f t="shared" si="2150"/>
        <v/>
      </c>
      <c r="BK439" s="46" t="str">
        <f t="shared" si="2151"/>
        <v/>
      </c>
      <c r="BL439" s="46" t="str">
        <f t="shared" si="2152"/>
        <v/>
      </c>
      <c r="BM439" s="46" t="str">
        <f t="shared" si="2153"/>
        <v/>
      </c>
      <c r="BN439" s="46" t="str">
        <f t="shared" si="2154"/>
        <v>zero euro</v>
      </c>
      <c r="BO439" s="45"/>
      <c r="BP439" s="46" t="str">
        <f t="shared" si="2155"/>
        <v/>
      </c>
      <c r="BQ439" s="45"/>
      <c r="BR439" s="46" t="str">
        <f t="shared" si="2156"/>
        <v/>
      </c>
      <c r="BS439" s="46" t="str">
        <f t="shared" si="2157"/>
        <v/>
      </c>
      <c r="BT439" s="46" t="str">
        <f t="shared" si="2158"/>
        <v xml:space="preserve"> </v>
      </c>
      <c r="BU439" s="45"/>
      <c r="BV439" s="46">
        <f t="shared" si="2159"/>
        <v>0</v>
      </c>
      <c r="BW439" s="46" t="str">
        <f t="shared" si="2167"/>
        <v/>
      </c>
      <c r="BX439" s="46" t="str">
        <f t="shared" si="2168"/>
        <v/>
      </c>
      <c r="BY439" s="46" t="str">
        <f t="shared" si="2169"/>
        <v/>
      </c>
      <c r="BZ439" s="46" t="str">
        <f t="shared" si="2170"/>
        <v/>
      </c>
      <c r="CA439" s="46" t="str">
        <f t="shared" si="2171"/>
        <v xml:space="preserve"> </v>
      </c>
      <c r="CB439" s="45"/>
      <c r="CC439" s="19" t="str">
        <f t="shared" si="2160"/>
        <v xml:space="preserve">       zero euro  </v>
      </c>
      <c r="CD439" s="47" t="e">
        <f>#REF!*H439</f>
        <v>#REF!</v>
      </c>
    </row>
    <row r="440" spans="1:82" ht="11.25" x14ac:dyDescent="0.2">
      <c r="A440" s="23" t="s">
        <v>337</v>
      </c>
      <c r="B440" s="39">
        <v>5</v>
      </c>
      <c r="C440" s="39">
        <v>1</v>
      </c>
      <c r="D440" s="39">
        <v>4</v>
      </c>
      <c r="E440" s="49">
        <f>IF(G440="","",MAX(E$9:E439)+1)</f>
        <v>330</v>
      </c>
      <c r="F440" s="74" t="s">
        <v>36</v>
      </c>
      <c r="G440" s="48" t="s">
        <v>374</v>
      </c>
      <c r="H440" s="43">
        <v>0</v>
      </c>
      <c r="I440" s="44" t="str">
        <f t="shared" si="2161"/>
        <v xml:space="preserve"> 0,00</v>
      </c>
      <c r="J440" s="44" t="str">
        <f t="shared" si="2108"/>
        <v>0</v>
      </c>
      <c r="K440" s="44" t="str">
        <f t="shared" si="2109"/>
        <v>0</v>
      </c>
      <c r="L440" s="44" t="str">
        <f t="shared" si="2110"/>
        <v>0</v>
      </c>
      <c r="M440" s="44" t="str">
        <f t="shared" si="2111"/>
        <v>0</v>
      </c>
      <c r="N440" s="44" t="str">
        <f t="shared" si="2112"/>
        <v>0</v>
      </c>
      <c r="O440" s="44" t="str">
        <f t="shared" si="2113"/>
        <v>0</v>
      </c>
      <c r="P440" s="44" t="str">
        <f t="shared" si="2114"/>
        <v>0</v>
      </c>
      <c r="Q440" s="44" t="str">
        <f t="shared" si="2115"/>
        <v>0</v>
      </c>
      <c r="R440" s="44" t="str">
        <f t="shared" si="2116"/>
        <v>0</v>
      </c>
      <c r="S440" s="44" t="s">
        <v>12</v>
      </c>
      <c r="T440" s="44" t="str">
        <f t="shared" si="2117"/>
        <v>0</v>
      </c>
      <c r="U440" s="44" t="str">
        <f t="shared" si="2118"/>
        <v>0</v>
      </c>
      <c r="V440" s="45"/>
      <c r="W440" s="46" t="str">
        <f t="shared" si="2119"/>
        <v/>
      </c>
      <c r="X440" s="46" t="str">
        <f t="shared" si="2120"/>
        <v/>
      </c>
      <c r="Y440" s="46" t="str">
        <f t="shared" si="2121"/>
        <v/>
      </c>
      <c r="Z440" s="45"/>
      <c r="AA440" s="46" t="str">
        <f t="shared" si="2122"/>
        <v/>
      </c>
      <c r="AB440" s="46" t="str">
        <f t="shared" si="2123"/>
        <v/>
      </c>
      <c r="AC440" s="46" t="str">
        <f t="shared" si="2124"/>
        <v xml:space="preserve"> </v>
      </c>
      <c r="AD440" s="45"/>
      <c r="AE440" s="46">
        <f t="shared" si="2125"/>
        <v>0</v>
      </c>
      <c r="AF440" s="46" t="str">
        <f t="shared" si="2126"/>
        <v/>
      </c>
      <c r="AG440" s="46" t="str">
        <f t="shared" si="2127"/>
        <v/>
      </c>
      <c r="AH440" s="46" t="str">
        <f t="shared" si="2128"/>
        <v/>
      </c>
      <c r="AI440" s="46" t="str">
        <f t="shared" si="2129"/>
        <v/>
      </c>
      <c r="AJ440" s="46" t="str">
        <f t="shared" si="2130"/>
        <v xml:space="preserve"> </v>
      </c>
      <c r="AK440" s="45"/>
      <c r="AL440" s="46" t="str">
        <f t="shared" si="2131"/>
        <v/>
      </c>
      <c r="AM440" s="46" t="str">
        <f t="shared" si="2132"/>
        <v/>
      </c>
      <c r="AN440" s="46" t="str">
        <f t="shared" si="2133"/>
        <v xml:space="preserve"> </v>
      </c>
      <c r="AO440" s="45"/>
      <c r="AP440" s="46" t="str">
        <f t="shared" si="2134"/>
        <v/>
      </c>
      <c r="AQ440" s="46" t="str">
        <f t="shared" si="2135"/>
        <v/>
      </c>
      <c r="AR440" s="46" t="str">
        <f t="shared" si="2136"/>
        <v xml:space="preserve"> </v>
      </c>
      <c r="AS440" s="45"/>
      <c r="AT440" s="46">
        <f t="shared" si="2137"/>
        <v>0</v>
      </c>
      <c r="AU440" s="46" t="str">
        <f t="shared" si="2138"/>
        <v/>
      </c>
      <c r="AV440" s="46" t="str">
        <f t="shared" si="2139"/>
        <v/>
      </c>
      <c r="AW440" s="46" t="str">
        <f t="shared" si="2140"/>
        <v/>
      </c>
      <c r="AX440" s="46" t="str">
        <f t="shared" si="2141"/>
        <v/>
      </c>
      <c r="AY440" s="46" t="str">
        <f t="shared" si="2142"/>
        <v xml:space="preserve"> </v>
      </c>
      <c r="AZ440" s="45"/>
      <c r="BA440" s="46" t="str">
        <f t="shared" si="2143"/>
        <v/>
      </c>
      <c r="BB440" s="46" t="str">
        <f t="shared" si="2144"/>
        <v/>
      </c>
      <c r="BC440" s="46" t="str">
        <f t="shared" si="2145"/>
        <v xml:space="preserve"> </v>
      </c>
      <c r="BD440" s="45"/>
      <c r="BE440" s="46" t="str">
        <f t="shared" si="2146"/>
        <v/>
      </c>
      <c r="BF440" s="46" t="str">
        <f t="shared" si="2147"/>
        <v/>
      </c>
      <c r="BG440" s="46" t="str">
        <f t="shared" si="2148"/>
        <v xml:space="preserve"> </v>
      </c>
      <c r="BH440" s="45"/>
      <c r="BI440" s="46">
        <f t="shared" si="2149"/>
        <v>0</v>
      </c>
      <c r="BJ440" s="46" t="str">
        <f t="shared" si="2150"/>
        <v/>
      </c>
      <c r="BK440" s="46" t="str">
        <f t="shared" si="2151"/>
        <v/>
      </c>
      <c r="BL440" s="46" t="str">
        <f t="shared" si="2152"/>
        <v/>
      </c>
      <c r="BM440" s="46" t="str">
        <f t="shared" si="2153"/>
        <v/>
      </c>
      <c r="BN440" s="46" t="str">
        <f t="shared" si="2154"/>
        <v>zero euro</v>
      </c>
      <c r="BO440" s="45"/>
      <c r="BP440" s="46" t="str">
        <f t="shared" si="2155"/>
        <v/>
      </c>
      <c r="BQ440" s="45"/>
      <c r="BR440" s="46" t="str">
        <f t="shared" si="2156"/>
        <v/>
      </c>
      <c r="BS440" s="46" t="str">
        <f t="shared" si="2157"/>
        <v/>
      </c>
      <c r="BT440" s="46" t="str">
        <f t="shared" si="2158"/>
        <v xml:space="preserve"> </v>
      </c>
      <c r="BU440" s="45"/>
      <c r="BV440" s="46">
        <f t="shared" si="2159"/>
        <v>0</v>
      </c>
      <c r="BW440" s="46" t="str">
        <f t="shared" si="2167"/>
        <v/>
      </c>
      <c r="BX440" s="46" t="str">
        <f t="shared" si="2168"/>
        <v/>
      </c>
      <c r="BY440" s="46" t="str">
        <f t="shared" si="2169"/>
        <v/>
      </c>
      <c r="BZ440" s="46" t="str">
        <f t="shared" si="2170"/>
        <v/>
      </c>
      <c r="CA440" s="46" t="str">
        <f t="shared" si="2171"/>
        <v xml:space="preserve"> </v>
      </c>
      <c r="CB440" s="45"/>
      <c r="CC440" s="19" t="str">
        <f t="shared" si="2160"/>
        <v xml:space="preserve">       zero euro  </v>
      </c>
      <c r="CD440" s="47" t="e">
        <f>#REF!*H440</f>
        <v>#REF!</v>
      </c>
    </row>
    <row r="441" spans="1:82" ht="11.25" x14ac:dyDescent="0.2">
      <c r="A441" s="23" t="s">
        <v>337</v>
      </c>
      <c r="B441" s="39">
        <v>5</v>
      </c>
      <c r="C441" s="39">
        <v>1</v>
      </c>
      <c r="D441" s="39">
        <v>4</v>
      </c>
      <c r="E441" s="49">
        <f>IF(G441="","",MAX(E$9:E440)+1)</f>
        <v>331</v>
      </c>
      <c r="F441" s="74" t="s">
        <v>37</v>
      </c>
      <c r="G441" s="48" t="s">
        <v>374</v>
      </c>
      <c r="H441" s="43">
        <v>0</v>
      </c>
      <c r="I441" s="44" t="str">
        <f t="shared" si="2161"/>
        <v xml:space="preserve"> 0,00</v>
      </c>
      <c r="J441" s="44" t="str">
        <f t="shared" si="2108"/>
        <v>0</v>
      </c>
      <c r="K441" s="44" t="str">
        <f t="shared" si="2109"/>
        <v>0</v>
      </c>
      <c r="L441" s="44" t="str">
        <f t="shared" si="2110"/>
        <v>0</v>
      </c>
      <c r="M441" s="44" t="str">
        <f t="shared" si="2111"/>
        <v>0</v>
      </c>
      <c r="N441" s="44" t="str">
        <f t="shared" si="2112"/>
        <v>0</v>
      </c>
      <c r="O441" s="44" t="str">
        <f t="shared" si="2113"/>
        <v>0</v>
      </c>
      <c r="P441" s="44" t="str">
        <f t="shared" si="2114"/>
        <v>0</v>
      </c>
      <c r="Q441" s="44" t="str">
        <f t="shared" si="2115"/>
        <v>0</v>
      </c>
      <c r="R441" s="44" t="str">
        <f t="shared" si="2116"/>
        <v>0</v>
      </c>
      <c r="S441" s="44" t="s">
        <v>12</v>
      </c>
      <c r="T441" s="44" t="str">
        <f t="shared" si="2117"/>
        <v>0</v>
      </c>
      <c r="U441" s="44" t="str">
        <f t="shared" si="2118"/>
        <v>0</v>
      </c>
      <c r="V441" s="45"/>
      <c r="W441" s="46" t="str">
        <f t="shared" si="2119"/>
        <v/>
      </c>
      <c r="X441" s="46" t="str">
        <f t="shared" si="2120"/>
        <v/>
      </c>
      <c r="Y441" s="46" t="str">
        <f t="shared" si="2121"/>
        <v/>
      </c>
      <c r="Z441" s="45"/>
      <c r="AA441" s="46" t="str">
        <f t="shared" si="2122"/>
        <v/>
      </c>
      <c r="AB441" s="46" t="str">
        <f t="shared" si="2123"/>
        <v/>
      </c>
      <c r="AC441" s="46" t="str">
        <f t="shared" si="2124"/>
        <v xml:space="preserve"> </v>
      </c>
      <c r="AD441" s="45"/>
      <c r="AE441" s="46">
        <f t="shared" si="2125"/>
        <v>0</v>
      </c>
      <c r="AF441" s="46" t="str">
        <f t="shared" si="2126"/>
        <v/>
      </c>
      <c r="AG441" s="46" t="str">
        <f t="shared" si="2127"/>
        <v/>
      </c>
      <c r="AH441" s="46" t="str">
        <f t="shared" si="2128"/>
        <v/>
      </c>
      <c r="AI441" s="46" t="str">
        <f t="shared" si="2129"/>
        <v/>
      </c>
      <c r="AJ441" s="46" t="str">
        <f t="shared" si="2130"/>
        <v xml:space="preserve"> </v>
      </c>
      <c r="AK441" s="45"/>
      <c r="AL441" s="46" t="str">
        <f t="shared" si="2131"/>
        <v/>
      </c>
      <c r="AM441" s="46" t="str">
        <f t="shared" si="2132"/>
        <v/>
      </c>
      <c r="AN441" s="46" t="str">
        <f t="shared" si="2133"/>
        <v xml:space="preserve"> </v>
      </c>
      <c r="AO441" s="45"/>
      <c r="AP441" s="46" t="str">
        <f t="shared" si="2134"/>
        <v/>
      </c>
      <c r="AQ441" s="46" t="str">
        <f t="shared" si="2135"/>
        <v/>
      </c>
      <c r="AR441" s="46" t="str">
        <f t="shared" si="2136"/>
        <v xml:space="preserve"> </v>
      </c>
      <c r="AS441" s="45"/>
      <c r="AT441" s="46">
        <f t="shared" si="2137"/>
        <v>0</v>
      </c>
      <c r="AU441" s="46" t="str">
        <f t="shared" si="2138"/>
        <v/>
      </c>
      <c r="AV441" s="46" t="str">
        <f t="shared" si="2139"/>
        <v/>
      </c>
      <c r="AW441" s="46" t="str">
        <f t="shared" si="2140"/>
        <v/>
      </c>
      <c r="AX441" s="46" t="str">
        <f t="shared" si="2141"/>
        <v/>
      </c>
      <c r="AY441" s="46" t="str">
        <f t="shared" si="2142"/>
        <v xml:space="preserve"> </v>
      </c>
      <c r="AZ441" s="45"/>
      <c r="BA441" s="46" t="str">
        <f t="shared" si="2143"/>
        <v/>
      </c>
      <c r="BB441" s="46" t="str">
        <f t="shared" si="2144"/>
        <v/>
      </c>
      <c r="BC441" s="46" t="str">
        <f t="shared" si="2145"/>
        <v xml:space="preserve"> </v>
      </c>
      <c r="BD441" s="45"/>
      <c r="BE441" s="46" t="str">
        <f t="shared" si="2146"/>
        <v/>
      </c>
      <c r="BF441" s="46" t="str">
        <f t="shared" si="2147"/>
        <v/>
      </c>
      <c r="BG441" s="46" t="str">
        <f t="shared" si="2148"/>
        <v xml:space="preserve"> </v>
      </c>
      <c r="BH441" s="45"/>
      <c r="BI441" s="46">
        <f t="shared" si="2149"/>
        <v>0</v>
      </c>
      <c r="BJ441" s="46" t="str">
        <f t="shared" si="2150"/>
        <v/>
      </c>
      <c r="BK441" s="46" t="str">
        <f t="shared" si="2151"/>
        <v/>
      </c>
      <c r="BL441" s="46" t="str">
        <f t="shared" si="2152"/>
        <v/>
      </c>
      <c r="BM441" s="46" t="str">
        <f t="shared" si="2153"/>
        <v/>
      </c>
      <c r="BN441" s="46" t="str">
        <f t="shared" si="2154"/>
        <v>zero euro</v>
      </c>
      <c r="BO441" s="45"/>
      <c r="BP441" s="46" t="str">
        <f t="shared" si="2155"/>
        <v/>
      </c>
      <c r="BQ441" s="45"/>
      <c r="BR441" s="46" t="str">
        <f t="shared" si="2156"/>
        <v/>
      </c>
      <c r="BS441" s="46" t="str">
        <f t="shared" si="2157"/>
        <v/>
      </c>
      <c r="BT441" s="46" t="str">
        <f t="shared" si="2158"/>
        <v xml:space="preserve"> </v>
      </c>
      <c r="BU441" s="45"/>
      <c r="BV441" s="46">
        <f t="shared" si="2159"/>
        <v>0</v>
      </c>
      <c r="BW441" s="46" t="str">
        <f t="shared" si="2167"/>
        <v/>
      </c>
      <c r="BX441" s="46" t="str">
        <f t="shared" si="2168"/>
        <v/>
      </c>
      <c r="BY441" s="46" t="str">
        <f t="shared" si="2169"/>
        <v/>
      </c>
      <c r="BZ441" s="46" t="str">
        <f t="shared" si="2170"/>
        <v/>
      </c>
      <c r="CA441" s="46" t="str">
        <f t="shared" si="2171"/>
        <v xml:space="preserve"> </v>
      </c>
      <c r="CB441" s="45"/>
      <c r="CC441" s="19" t="str">
        <f t="shared" si="2160"/>
        <v xml:space="preserve">       zero euro  </v>
      </c>
      <c r="CD441" s="47" t="e">
        <f>#REF!*H441</f>
        <v>#REF!</v>
      </c>
    </row>
    <row r="442" spans="1:82" ht="11.25" x14ac:dyDescent="0.2">
      <c r="A442" s="23" t="s">
        <v>337</v>
      </c>
      <c r="B442" s="39">
        <v>5</v>
      </c>
      <c r="C442" s="39">
        <v>1</v>
      </c>
      <c r="D442" s="39">
        <v>4</v>
      </c>
      <c r="E442" s="49">
        <f>IF(G442="","",MAX(E$9:E441)+1)</f>
        <v>332</v>
      </c>
      <c r="F442" s="74" t="s">
        <v>38</v>
      </c>
      <c r="G442" s="48" t="s">
        <v>374</v>
      </c>
      <c r="H442" s="43">
        <v>0</v>
      </c>
      <c r="I442" s="44" t="str">
        <f t="shared" si="2161"/>
        <v xml:space="preserve"> 0,00</v>
      </c>
      <c r="J442" s="44" t="str">
        <f t="shared" si="2108"/>
        <v>0</v>
      </c>
      <c r="K442" s="44" t="str">
        <f t="shared" si="2109"/>
        <v>0</v>
      </c>
      <c r="L442" s="44" t="str">
        <f t="shared" si="2110"/>
        <v>0</v>
      </c>
      <c r="M442" s="44" t="str">
        <f t="shared" si="2111"/>
        <v>0</v>
      </c>
      <c r="N442" s="44" t="str">
        <f t="shared" si="2112"/>
        <v>0</v>
      </c>
      <c r="O442" s="44" t="str">
        <f t="shared" si="2113"/>
        <v>0</v>
      </c>
      <c r="P442" s="44" t="str">
        <f t="shared" si="2114"/>
        <v>0</v>
      </c>
      <c r="Q442" s="44" t="str">
        <f t="shared" si="2115"/>
        <v>0</v>
      </c>
      <c r="R442" s="44" t="str">
        <f t="shared" si="2116"/>
        <v>0</v>
      </c>
      <c r="S442" s="44" t="s">
        <v>12</v>
      </c>
      <c r="T442" s="44" t="str">
        <f t="shared" si="2117"/>
        <v>0</v>
      </c>
      <c r="U442" s="44" t="str">
        <f t="shared" si="2118"/>
        <v>0</v>
      </c>
      <c r="V442" s="45"/>
      <c r="W442" s="46" t="str">
        <f t="shared" si="2119"/>
        <v/>
      </c>
      <c r="X442" s="46" t="str">
        <f t="shared" si="2120"/>
        <v/>
      </c>
      <c r="Y442" s="46" t="str">
        <f t="shared" si="2121"/>
        <v/>
      </c>
      <c r="Z442" s="45"/>
      <c r="AA442" s="46" t="str">
        <f t="shared" si="2122"/>
        <v/>
      </c>
      <c r="AB442" s="46" t="str">
        <f t="shared" si="2123"/>
        <v/>
      </c>
      <c r="AC442" s="46" t="str">
        <f t="shared" si="2124"/>
        <v xml:space="preserve"> </v>
      </c>
      <c r="AD442" s="45"/>
      <c r="AE442" s="46">
        <f t="shared" si="2125"/>
        <v>0</v>
      </c>
      <c r="AF442" s="46" t="str">
        <f t="shared" si="2126"/>
        <v/>
      </c>
      <c r="AG442" s="46" t="str">
        <f t="shared" si="2127"/>
        <v/>
      </c>
      <c r="AH442" s="46" t="str">
        <f t="shared" si="2128"/>
        <v/>
      </c>
      <c r="AI442" s="46" t="str">
        <f t="shared" si="2129"/>
        <v/>
      </c>
      <c r="AJ442" s="46" t="str">
        <f t="shared" si="2130"/>
        <v xml:space="preserve"> </v>
      </c>
      <c r="AK442" s="45"/>
      <c r="AL442" s="46" t="str">
        <f t="shared" si="2131"/>
        <v/>
      </c>
      <c r="AM442" s="46" t="str">
        <f t="shared" si="2132"/>
        <v/>
      </c>
      <c r="AN442" s="46" t="str">
        <f t="shared" si="2133"/>
        <v xml:space="preserve"> </v>
      </c>
      <c r="AO442" s="45"/>
      <c r="AP442" s="46" t="str">
        <f t="shared" si="2134"/>
        <v/>
      </c>
      <c r="AQ442" s="46" t="str">
        <f t="shared" si="2135"/>
        <v/>
      </c>
      <c r="AR442" s="46" t="str">
        <f t="shared" si="2136"/>
        <v xml:space="preserve"> </v>
      </c>
      <c r="AS442" s="45"/>
      <c r="AT442" s="46">
        <f t="shared" si="2137"/>
        <v>0</v>
      </c>
      <c r="AU442" s="46" t="str">
        <f t="shared" si="2138"/>
        <v/>
      </c>
      <c r="AV442" s="46" t="str">
        <f t="shared" si="2139"/>
        <v/>
      </c>
      <c r="AW442" s="46" t="str">
        <f t="shared" si="2140"/>
        <v/>
      </c>
      <c r="AX442" s="46" t="str">
        <f t="shared" si="2141"/>
        <v/>
      </c>
      <c r="AY442" s="46" t="str">
        <f t="shared" si="2142"/>
        <v xml:space="preserve"> </v>
      </c>
      <c r="AZ442" s="45"/>
      <c r="BA442" s="46" t="str">
        <f t="shared" si="2143"/>
        <v/>
      </c>
      <c r="BB442" s="46" t="str">
        <f t="shared" si="2144"/>
        <v/>
      </c>
      <c r="BC442" s="46" t="str">
        <f t="shared" si="2145"/>
        <v xml:space="preserve"> </v>
      </c>
      <c r="BD442" s="45"/>
      <c r="BE442" s="46" t="str">
        <f t="shared" si="2146"/>
        <v/>
      </c>
      <c r="BF442" s="46" t="str">
        <f t="shared" si="2147"/>
        <v/>
      </c>
      <c r="BG442" s="46" t="str">
        <f t="shared" si="2148"/>
        <v xml:space="preserve"> </v>
      </c>
      <c r="BH442" s="45"/>
      <c r="BI442" s="46">
        <f t="shared" si="2149"/>
        <v>0</v>
      </c>
      <c r="BJ442" s="46" t="str">
        <f t="shared" si="2150"/>
        <v/>
      </c>
      <c r="BK442" s="46" t="str">
        <f t="shared" si="2151"/>
        <v/>
      </c>
      <c r="BL442" s="46" t="str">
        <f t="shared" si="2152"/>
        <v/>
      </c>
      <c r="BM442" s="46" t="str">
        <f t="shared" si="2153"/>
        <v/>
      </c>
      <c r="BN442" s="46" t="str">
        <f t="shared" si="2154"/>
        <v>zero euro</v>
      </c>
      <c r="BO442" s="45"/>
      <c r="BP442" s="46" t="str">
        <f t="shared" si="2155"/>
        <v/>
      </c>
      <c r="BQ442" s="45"/>
      <c r="BR442" s="46" t="str">
        <f t="shared" si="2156"/>
        <v/>
      </c>
      <c r="BS442" s="46" t="str">
        <f t="shared" si="2157"/>
        <v/>
      </c>
      <c r="BT442" s="46" t="str">
        <f t="shared" si="2158"/>
        <v xml:space="preserve"> </v>
      </c>
      <c r="BU442" s="45"/>
      <c r="BV442" s="46">
        <f t="shared" si="2159"/>
        <v>0</v>
      </c>
      <c r="BW442" s="46" t="str">
        <f t="shared" si="2167"/>
        <v/>
      </c>
      <c r="BX442" s="46" t="str">
        <f t="shared" si="2168"/>
        <v/>
      </c>
      <c r="BY442" s="46" t="str">
        <f t="shared" si="2169"/>
        <v/>
      </c>
      <c r="BZ442" s="46" t="str">
        <f t="shared" si="2170"/>
        <v/>
      </c>
      <c r="CA442" s="46" t="str">
        <f t="shared" si="2171"/>
        <v xml:space="preserve"> </v>
      </c>
      <c r="CB442" s="45"/>
      <c r="CC442" s="19" t="str">
        <f t="shared" si="2160"/>
        <v xml:space="preserve">       zero euro  </v>
      </c>
      <c r="CD442" s="47" t="e">
        <f>#REF!*H442</f>
        <v>#REF!</v>
      </c>
    </row>
    <row r="443" spans="1:82" ht="22.5" x14ac:dyDescent="0.2">
      <c r="A443" s="23" t="s">
        <v>337</v>
      </c>
      <c r="B443" s="39">
        <v>5</v>
      </c>
      <c r="C443" s="39">
        <v>1</v>
      </c>
      <c r="D443" s="39">
        <v>4</v>
      </c>
      <c r="E443" s="49">
        <f>IF(G443="","",MAX(E$9:E442)+1)</f>
        <v>333</v>
      </c>
      <c r="F443" s="74" t="s">
        <v>39</v>
      </c>
      <c r="G443" s="48" t="s">
        <v>374</v>
      </c>
      <c r="H443" s="43">
        <v>0</v>
      </c>
      <c r="I443" s="44" t="str">
        <f t="shared" si="2161"/>
        <v xml:space="preserve"> 0,00</v>
      </c>
      <c r="J443" s="44" t="str">
        <f t="shared" si="2108"/>
        <v>0</v>
      </c>
      <c r="K443" s="44" t="str">
        <f t="shared" si="2109"/>
        <v>0</v>
      </c>
      <c r="L443" s="44" t="str">
        <f t="shared" si="2110"/>
        <v>0</v>
      </c>
      <c r="M443" s="44" t="str">
        <f t="shared" si="2111"/>
        <v>0</v>
      </c>
      <c r="N443" s="44" t="str">
        <f t="shared" si="2112"/>
        <v>0</v>
      </c>
      <c r="O443" s="44" t="str">
        <f t="shared" si="2113"/>
        <v>0</v>
      </c>
      <c r="P443" s="44" t="str">
        <f t="shared" si="2114"/>
        <v>0</v>
      </c>
      <c r="Q443" s="44" t="str">
        <f t="shared" si="2115"/>
        <v>0</v>
      </c>
      <c r="R443" s="44" t="str">
        <f t="shared" si="2116"/>
        <v>0</v>
      </c>
      <c r="S443" s="44" t="s">
        <v>12</v>
      </c>
      <c r="T443" s="44" t="str">
        <f t="shared" si="2117"/>
        <v>0</v>
      </c>
      <c r="U443" s="44" t="str">
        <f t="shared" si="2118"/>
        <v>0</v>
      </c>
      <c r="V443" s="45"/>
      <c r="W443" s="46" t="str">
        <f t="shared" si="2119"/>
        <v/>
      </c>
      <c r="X443" s="46" t="str">
        <f t="shared" si="2120"/>
        <v/>
      </c>
      <c r="Y443" s="46" t="str">
        <f t="shared" si="2121"/>
        <v/>
      </c>
      <c r="Z443" s="45"/>
      <c r="AA443" s="46" t="str">
        <f t="shared" si="2122"/>
        <v/>
      </c>
      <c r="AB443" s="46" t="str">
        <f t="shared" si="2123"/>
        <v/>
      </c>
      <c r="AC443" s="46" t="str">
        <f t="shared" si="2124"/>
        <v xml:space="preserve"> </v>
      </c>
      <c r="AD443" s="45"/>
      <c r="AE443" s="46">
        <f t="shared" si="2125"/>
        <v>0</v>
      </c>
      <c r="AF443" s="46" t="str">
        <f t="shared" si="2126"/>
        <v/>
      </c>
      <c r="AG443" s="46" t="str">
        <f t="shared" si="2127"/>
        <v/>
      </c>
      <c r="AH443" s="46" t="str">
        <f t="shared" si="2128"/>
        <v/>
      </c>
      <c r="AI443" s="46" t="str">
        <f t="shared" si="2129"/>
        <v/>
      </c>
      <c r="AJ443" s="46" t="str">
        <f t="shared" si="2130"/>
        <v xml:space="preserve"> </v>
      </c>
      <c r="AK443" s="45"/>
      <c r="AL443" s="46" t="str">
        <f t="shared" si="2131"/>
        <v/>
      </c>
      <c r="AM443" s="46" t="str">
        <f t="shared" si="2132"/>
        <v/>
      </c>
      <c r="AN443" s="46" t="str">
        <f t="shared" si="2133"/>
        <v xml:space="preserve"> </v>
      </c>
      <c r="AO443" s="45"/>
      <c r="AP443" s="46" t="str">
        <f t="shared" si="2134"/>
        <v/>
      </c>
      <c r="AQ443" s="46" t="str">
        <f t="shared" si="2135"/>
        <v/>
      </c>
      <c r="AR443" s="46" t="str">
        <f t="shared" si="2136"/>
        <v xml:space="preserve"> </v>
      </c>
      <c r="AS443" s="45"/>
      <c r="AT443" s="46">
        <f t="shared" si="2137"/>
        <v>0</v>
      </c>
      <c r="AU443" s="46" t="str">
        <f t="shared" si="2138"/>
        <v/>
      </c>
      <c r="AV443" s="46" t="str">
        <f t="shared" si="2139"/>
        <v/>
      </c>
      <c r="AW443" s="46" t="str">
        <f t="shared" si="2140"/>
        <v/>
      </c>
      <c r="AX443" s="46" t="str">
        <f t="shared" si="2141"/>
        <v/>
      </c>
      <c r="AY443" s="46" t="str">
        <f t="shared" si="2142"/>
        <v xml:space="preserve"> </v>
      </c>
      <c r="AZ443" s="45"/>
      <c r="BA443" s="46" t="str">
        <f t="shared" si="2143"/>
        <v/>
      </c>
      <c r="BB443" s="46" t="str">
        <f t="shared" si="2144"/>
        <v/>
      </c>
      <c r="BC443" s="46" t="str">
        <f t="shared" si="2145"/>
        <v xml:space="preserve"> </v>
      </c>
      <c r="BD443" s="45"/>
      <c r="BE443" s="46" t="str">
        <f t="shared" si="2146"/>
        <v/>
      </c>
      <c r="BF443" s="46" t="str">
        <f t="shared" si="2147"/>
        <v/>
      </c>
      <c r="BG443" s="46" t="str">
        <f t="shared" si="2148"/>
        <v xml:space="preserve"> </v>
      </c>
      <c r="BH443" s="45"/>
      <c r="BI443" s="46">
        <f t="shared" si="2149"/>
        <v>0</v>
      </c>
      <c r="BJ443" s="46" t="str">
        <f t="shared" si="2150"/>
        <v/>
      </c>
      <c r="BK443" s="46" t="str">
        <f t="shared" si="2151"/>
        <v/>
      </c>
      <c r="BL443" s="46" t="str">
        <f t="shared" si="2152"/>
        <v/>
      </c>
      <c r="BM443" s="46" t="str">
        <f t="shared" si="2153"/>
        <v/>
      </c>
      <c r="BN443" s="46" t="str">
        <f t="shared" si="2154"/>
        <v>zero euro</v>
      </c>
      <c r="BO443" s="45"/>
      <c r="BP443" s="46" t="str">
        <f t="shared" si="2155"/>
        <v/>
      </c>
      <c r="BQ443" s="45"/>
      <c r="BR443" s="46" t="str">
        <f t="shared" si="2156"/>
        <v/>
      </c>
      <c r="BS443" s="46" t="str">
        <f t="shared" si="2157"/>
        <v/>
      </c>
      <c r="BT443" s="46" t="str">
        <f t="shared" si="2158"/>
        <v xml:space="preserve"> </v>
      </c>
      <c r="BU443" s="45"/>
      <c r="BV443" s="46">
        <f t="shared" si="2159"/>
        <v>0</v>
      </c>
      <c r="BW443" s="46" t="str">
        <f t="shared" si="2167"/>
        <v/>
      </c>
      <c r="BX443" s="46" t="str">
        <f t="shared" si="2168"/>
        <v/>
      </c>
      <c r="BY443" s="46" t="str">
        <f t="shared" si="2169"/>
        <v/>
      </c>
      <c r="BZ443" s="46" t="str">
        <f t="shared" si="2170"/>
        <v/>
      </c>
      <c r="CA443" s="46" t="str">
        <f t="shared" si="2171"/>
        <v xml:space="preserve"> </v>
      </c>
      <c r="CB443" s="45"/>
      <c r="CC443" s="19" t="str">
        <f t="shared" si="2160"/>
        <v xml:space="preserve">       zero euro  </v>
      </c>
      <c r="CD443" s="47" t="e">
        <f>#REF!*H443</f>
        <v>#REF!</v>
      </c>
    </row>
  </sheetData>
  <sheetProtection algorithmName="SHA-512" hashValue="xTPl6OWO1Qpc7noQ98MO32tU9u9vIDX5/k1RK5lYYHf7SkTjvpp+Dgmo3+oVGVYcR8A1Kwk3TX7vD9tQomEkzA==" saltValue="GQwN5tEp2vkrD9tY9hUBOQ==" spinCount="100000" sheet="1" objects="1" scenarios="1"/>
  <protectedRanges>
    <protectedRange sqref="F5:H5 H12:H443" name="Plage1"/>
  </protectedRanges>
  <autoFilter ref="A8:CD443"/>
  <mergeCells count="8">
    <mergeCell ref="A6:CC6"/>
    <mergeCell ref="A7:E7"/>
    <mergeCell ref="A1:CC1"/>
    <mergeCell ref="A2:CC2"/>
    <mergeCell ref="A3:CC3"/>
    <mergeCell ref="A4:CC4"/>
    <mergeCell ref="A5:E5"/>
    <mergeCell ref="F5:H5"/>
  </mergeCells>
  <printOptions horizontalCentered="1"/>
  <pageMargins left="0.19685039370078741" right="0.19685039370078741" top="0.39370078740157483" bottom="0.39370078740157483" header="0.51181102362204722" footer="0.11811023622047245"/>
  <pageSetup paperSize="8" fitToHeight="0" orientation="portrait" r:id="rId1"/>
  <headerFooter alignWithMargins="0">
    <oddFooter>Page &amp;P de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nt_scg2</dc:creator>
  <cp:lastModifiedBy>RIOUAL Marion INGE CIVI DEFE</cp:lastModifiedBy>
  <cp:lastPrinted>2023-03-20T13:02:50Z</cp:lastPrinted>
  <dcterms:created xsi:type="dcterms:W3CDTF">2000-12-06T08:42:51Z</dcterms:created>
  <dcterms:modified xsi:type="dcterms:W3CDTF">2026-01-26T12:31:51Z</dcterms:modified>
</cp:coreProperties>
</file>